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9440" windowHeight="11760" activeTab="1"/>
  </bookViews>
  <sheets>
    <sheet name="Титул ОТЧЕТ" sheetId="2" r:id="rId1"/>
    <sheet name="РАСЧЕТЫ" sheetId="3" r:id="rId2"/>
    <sheet name="Отчеты 1-4 раздел" sheetId="1" r:id="rId3"/>
    <sheet name="РАСЧЕТЫ ДО" sheetId="9" r:id="rId4"/>
    <sheet name="Раздел 5" sheetId="7" r:id="rId5"/>
  </sheets>
  <externalReferences>
    <externalReference r:id="rId6"/>
  </externalReferences>
  <definedNames>
    <definedName name="sub_10131" localSheetId="2">'Отчеты 1-4 раздел'!#REF!</definedName>
    <definedName name="sub_10131" localSheetId="4">'Раздел 5'!#REF!</definedName>
    <definedName name="sub_10132" localSheetId="2">'Отчеты 1-4 раздел'!#REF!</definedName>
    <definedName name="sub_10132" localSheetId="4">'Раздел 5'!#REF!</definedName>
    <definedName name="выбор" localSheetId="4">#REF!</definedName>
    <definedName name="выбор" localSheetId="3">#REF!</definedName>
    <definedName name="выбор">#REF!</definedName>
    <definedName name="_xlnm.Print_Area" localSheetId="2">'Отчеты 1-4 раздел'!$A$1:$AI$113</definedName>
    <definedName name="_xlnm.Print_Area" localSheetId="4">'Раздел 5'!$A$1:$AI$40</definedName>
    <definedName name="_xlnm.Print_Area" localSheetId="0">'Титул ОТЧЕТ'!$A$1:$O$23</definedName>
  </definedNames>
  <calcPr calcId="145621"/>
</workbook>
</file>

<file path=xl/calcChain.xml><?xml version="1.0" encoding="utf-8"?>
<calcChain xmlns="http://schemas.openxmlformats.org/spreadsheetml/2006/main">
  <c r="A35" i="7" l="1"/>
  <c r="P22" i="9" l="1"/>
  <c r="Y33" i="7" l="1"/>
  <c r="Y32" i="7"/>
  <c r="Y29" i="7"/>
  <c r="Y28" i="7"/>
  <c r="U33" i="7"/>
  <c r="U32" i="7"/>
  <c r="U31" i="7"/>
  <c r="U30" i="7"/>
  <c r="U29" i="7"/>
  <c r="U28" i="7"/>
  <c r="O39" i="9" l="1"/>
  <c r="O38" i="9"/>
  <c r="O37" i="9"/>
  <c r="O36" i="9"/>
  <c r="O35" i="9"/>
  <c r="P34" i="9"/>
  <c r="O34" i="9"/>
  <c r="O33" i="9"/>
  <c r="O32" i="9"/>
  <c r="O31" i="9"/>
  <c r="O30" i="9"/>
  <c r="O29" i="9"/>
  <c r="O28" i="9"/>
  <c r="P28" i="9" s="1"/>
  <c r="O27" i="9"/>
  <c r="O26" i="9"/>
  <c r="O25" i="9"/>
  <c r="O24" i="9"/>
  <c r="O23" i="9"/>
  <c r="Y31" i="7" s="1"/>
  <c r="O22" i="9"/>
  <c r="O21" i="9"/>
  <c r="O20" i="9"/>
  <c r="O19" i="9"/>
  <c r="O18" i="9"/>
  <c r="O17" i="9"/>
  <c r="O16" i="9"/>
  <c r="P16" i="9" s="1"/>
  <c r="Y30" i="7" s="1"/>
  <c r="O15" i="9"/>
  <c r="O14" i="9"/>
  <c r="O13" i="9"/>
  <c r="O12" i="9"/>
  <c r="O11" i="9"/>
  <c r="P10" i="9"/>
  <c r="O10" i="9"/>
  <c r="O9" i="9"/>
  <c r="O8" i="9"/>
  <c r="O7" i="9"/>
  <c r="O6" i="9"/>
  <c r="O5" i="9"/>
  <c r="O4" i="9"/>
  <c r="P4" i="9" s="1"/>
  <c r="AA33" i="7" l="1"/>
  <c r="AA32" i="7"/>
  <c r="AA31" i="7"/>
  <c r="AA30" i="7"/>
  <c r="AA29" i="7"/>
  <c r="AA28" i="7"/>
  <c r="H19" i="3" l="1"/>
  <c r="H14" i="3"/>
  <c r="H8" i="3"/>
  <c r="I5" i="3" l="1"/>
  <c r="I6" i="3"/>
  <c r="I7" i="3"/>
  <c r="I9" i="3"/>
  <c r="I10" i="3"/>
  <c r="I11" i="3"/>
  <c r="I12" i="3"/>
  <c r="I13" i="3"/>
  <c r="I15" i="3"/>
  <c r="I16" i="3"/>
  <c r="I17" i="3"/>
  <c r="I18" i="3"/>
  <c r="I20" i="3"/>
  <c r="I21" i="3"/>
  <c r="I22" i="3"/>
  <c r="I4" i="3"/>
  <c r="Y27" i="1" l="1"/>
  <c r="Y28" i="1"/>
  <c r="Y29" i="1"/>
  <c r="Y55" i="1"/>
  <c r="Y56" i="1"/>
  <c r="Y57" i="1"/>
  <c r="Y58" i="1"/>
  <c r="Y59" i="1"/>
  <c r="Y26" i="1"/>
  <c r="Y25" i="1" l="1"/>
  <c r="Y54" i="1"/>
  <c r="Y113" i="1"/>
  <c r="AD113" i="1" s="1"/>
  <c r="Y112" i="1"/>
  <c r="AD112" i="1" s="1"/>
  <c r="Y111" i="1"/>
  <c r="AD111" i="1" s="1"/>
  <c r="U88" i="1"/>
  <c r="AA88" i="1" s="1"/>
  <c r="U87" i="1"/>
  <c r="AA87" i="1" s="1"/>
  <c r="U86" i="1"/>
  <c r="AA86" i="1" s="1"/>
  <c r="U85" i="1"/>
  <c r="AA85" i="1" s="1"/>
  <c r="U59" i="1"/>
  <c r="AA59" i="1" s="1"/>
  <c r="U58" i="1"/>
  <c r="AA58" i="1" s="1"/>
  <c r="U57" i="1"/>
  <c r="AA57" i="1" s="1"/>
  <c r="U56" i="1"/>
  <c r="AA56" i="1" s="1"/>
  <c r="U55" i="1"/>
  <c r="AA55" i="1" s="1"/>
  <c r="U29" i="1"/>
  <c r="AA29" i="1" s="1"/>
  <c r="U28" i="1"/>
  <c r="AA28" i="1" s="1"/>
  <c r="U27" i="1"/>
  <c r="AA27" i="1" s="1"/>
  <c r="U26" i="1"/>
  <c r="AA26" i="1" s="1"/>
  <c r="U84" i="1" l="1"/>
  <c r="AA84" i="1" s="1"/>
  <c r="Y110" i="1"/>
  <c r="AD110" i="1" s="1"/>
  <c r="BL31" i="3" l="1"/>
  <c r="BI31" i="3"/>
  <c r="BF31" i="3"/>
  <c r="AZ31" i="3"/>
  <c r="AW31" i="3"/>
  <c r="AT31" i="3"/>
  <c r="AN31" i="3"/>
  <c r="AK31" i="3"/>
  <c r="AH31" i="3"/>
  <c r="AE31" i="3"/>
  <c r="AB31" i="3"/>
  <c r="V31" i="3"/>
  <c r="S31" i="3"/>
  <c r="P31" i="3"/>
  <c r="M31" i="3"/>
  <c r="BC31" i="3" l="1"/>
  <c r="Y31" i="3"/>
  <c r="AQ31" i="3"/>
  <c r="BO31" i="3"/>
  <c r="BR31" i="3" l="1"/>
  <c r="U54" i="1" l="1"/>
  <c r="AA54" i="1" s="1"/>
  <c r="U25" i="1"/>
  <c r="AA25" i="1" s="1"/>
  <c r="F23" i="3"/>
  <c r="G23" i="3"/>
  <c r="H23" i="3"/>
  <c r="E23" i="3"/>
  <c r="F19" i="3"/>
  <c r="G19" i="3"/>
  <c r="I19" i="3" s="1"/>
  <c r="E19" i="3"/>
  <c r="F14" i="3"/>
  <c r="G14" i="3"/>
  <c r="I14" i="3" s="1"/>
  <c r="E14" i="3"/>
  <c r="F8" i="3"/>
  <c r="G8" i="3"/>
  <c r="I8" i="3" s="1"/>
  <c r="E8" i="3"/>
  <c r="AC113" i="1"/>
  <c r="AC112" i="1"/>
  <c r="AC111" i="1"/>
  <c r="Y87" i="1"/>
  <c r="Y88" i="1"/>
  <c r="Y86" i="1"/>
  <c r="I23" i="3" l="1"/>
  <c r="AC110" i="1"/>
  <c r="G24" i="3"/>
  <c r="J15" i="3"/>
  <c r="Y85" i="1"/>
  <c r="Y84" i="1" s="1"/>
  <c r="BA31" i="3"/>
  <c r="BB31" i="3" s="1"/>
  <c r="J18" i="3"/>
  <c r="BG31" i="3"/>
  <c r="BH31" i="3" s="1"/>
  <c r="J20" i="3"/>
  <c r="BM31" i="3"/>
  <c r="BN31" i="3" s="1"/>
  <c r="J22" i="3"/>
  <c r="AX31" i="3"/>
  <c r="AY31" i="3" s="1"/>
  <c r="J17" i="3"/>
  <c r="BJ31" i="3"/>
  <c r="BK31" i="3" s="1"/>
  <c r="J21" i="3"/>
  <c r="N31" i="3"/>
  <c r="O31" i="3" s="1"/>
  <c r="J4" i="3"/>
  <c r="Q31" i="3"/>
  <c r="R31" i="3" s="1"/>
  <c r="J5" i="3"/>
  <c r="W31" i="3"/>
  <c r="X31" i="3" s="1"/>
  <c r="J7" i="3"/>
  <c r="AF31" i="3"/>
  <c r="AG31" i="3" s="1"/>
  <c r="J10" i="3"/>
  <c r="AL31" i="3"/>
  <c r="AM31" i="3" s="1"/>
  <c r="J12" i="3"/>
  <c r="T31" i="3"/>
  <c r="U31" i="3" s="1"/>
  <c r="J6" i="3"/>
  <c r="AC31" i="3"/>
  <c r="AD31" i="3" s="1"/>
  <c r="J9" i="3"/>
  <c r="AI31" i="3"/>
  <c r="AJ31" i="3" s="1"/>
  <c r="J11" i="3"/>
  <c r="AO31" i="3"/>
  <c r="AP31" i="3" s="1"/>
  <c r="J13" i="3"/>
  <c r="AU31" i="3"/>
  <c r="AV31" i="3" s="1"/>
  <c r="J16" i="3"/>
  <c r="F24" i="3"/>
  <c r="J23" i="3"/>
  <c r="J19" i="3"/>
  <c r="J14" i="3"/>
  <c r="H24" i="3"/>
  <c r="J8" i="3"/>
  <c r="E24" i="3"/>
  <c r="BP31" i="3" l="1"/>
  <c r="BE31" i="3"/>
  <c r="I24" i="3"/>
  <c r="J24" i="3" s="1"/>
  <c r="BD31" i="3"/>
  <c r="AS31" i="3"/>
  <c r="AA31" i="3"/>
  <c r="BQ31" i="3"/>
  <c r="Z31" i="3"/>
  <c r="AR31" i="3"/>
  <c r="BT31" i="3" l="1"/>
  <c r="BS31" i="3"/>
  <c r="K113" i="1"/>
  <c r="M112" i="1"/>
  <c r="K112" i="1"/>
</calcChain>
</file>

<file path=xl/sharedStrings.xml><?xml version="1.0" encoding="utf-8"?>
<sst xmlns="http://schemas.openxmlformats.org/spreadsheetml/2006/main" count="835" uniqueCount="206">
  <si>
    <t>Часть 1. Сведения об оказываемых муниципальных услугах</t>
  </si>
  <si>
    <t>Раздел I</t>
  </si>
  <si>
    <t>1. Наименование услуги:</t>
  </si>
  <si>
    <t>Код по общероссийскому базовому перечню или региональному перечню</t>
  </si>
  <si>
    <t>85.12</t>
  </si>
  <si>
    <t>Реализация  основных общеобразовательных программ начального общего образования</t>
  </si>
  <si>
    <t>2. Категории потребителей муниципальной услуги</t>
  </si>
  <si>
    <t>физические лица</t>
  </si>
  <si>
    <t>3. 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</si>
  <si>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</si>
  <si>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</si>
  <si>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</si>
  <si>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</si>
  <si>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</si>
  <si>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наименование показателя</t>
  </si>
  <si>
    <t>еденица измерения</t>
  </si>
  <si>
    <t>значение</t>
  </si>
  <si>
    <t>допустимое (возможное) отклонение</t>
  </si>
  <si>
    <t>отклонение, превышающее допустимое (возможное) значение</t>
  </si>
  <si>
    <t>причина отклонения</t>
  </si>
  <si>
    <t>наименование</t>
  </si>
  <si>
    <t>код по ОКЕИ</t>
  </si>
  <si>
    <t>утверждено в муниципальном задании на год</t>
  </si>
  <si>
    <t>утверждено в муниципальном задании на отчетную дату</t>
  </si>
  <si>
    <t>исполнено на отчетную дату</t>
  </si>
  <si>
    <t>да/нет</t>
  </si>
  <si>
    <t>%</t>
  </si>
  <si>
    <t>801012О.99.0.БА81АЭ92001</t>
  </si>
  <si>
    <t>010 не указано</t>
  </si>
  <si>
    <t>003 не указано</t>
  </si>
  <si>
    <t>001 не указано</t>
  </si>
  <si>
    <t>01 Очная</t>
  </si>
  <si>
    <t>801012О.99.0.БА82АА00001</t>
  </si>
  <si>
    <t xml:space="preserve">адаптированная программа </t>
  </si>
  <si>
    <t>801012О.99.0.БА81АЮ16001</t>
  </si>
  <si>
    <t>002 проходящие обучение по состоянию здоровья на дому</t>
  </si>
  <si>
    <t>801012О.99.0.БА81АА25001</t>
  </si>
  <si>
    <t xml:space="preserve">003 не указано </t>
  </si>
  <si>
    <t>02 Очная с применением дистанционных образовательных технологий</t>
  </si>
  <si>
    <t>начальное общее образование</t>
  </si>
  <si>
    <t>3.2. Сведения о фактическом достижении показателей, характеризующих объем  муниципальной услуги:</t>
  </si>
  <si>
    <t>Показатель объема муниципальной услуги</t>
  </si>
  <si>
    <t>размер платы (цена, тариф)</t>
  </si>
  <si>
    <t>отклонение превышающее допустимое (возможное) значение</t>
  </si>
  <si>
    <t xml:space="preserve">чел.   </t>
  </si>
  <si>
    <t>адаптированная программа</t>
  </si>
  <si>
    <t>01  Очная</t>
  </si>
  <si>
    <t>02 Очная с приминением дистанционных технологий</t>
  </si>
  <si>
    <t>85.13</t>
  </si>
  <si>
    <t>Реализация  основных общеобразовательных программ основного общего образования</t>
  </si>
  <si>
    <t>802111О.99.0.БА96АЮ58001</t>
  </si>
  <si>
    <t>802111О.99.0.БА96АП76001</t>
  </si>
  <si>
    <t>002 образовательная программа, обеспечивающая углубленное изучение отдельных учебных предметов, предметных областецй (профильное обучение)</t>
  </si>
  <si>
    <t>802111О.99.0.БА96АГ00000</t>
  </si>
  <si>
    <t>001 адаптированная образовательная программа</t>
  </si>
  <si>
    <t>802111О.99.0.БА96АЮ83001</t>
  </si>
  <si>
    <t>основное общее образование</t>
  </si>
  <si>
    <t>Отчет</t>
  </si>
  <si>
    <t xml:space="preserve">о выполнении   муниципального задания № </t>
  </si>
  <si>
    <t>на</t>
  </si>
  <si>
    <t>год</t>
  </si>
  <si>
    <t>и</t>
  </si>
  <si>
    <t>годов</t>
  </si>
  <si>
    <t xml:space="preserve">на </t>
  </si>
  <si>
    <t>г.</t>
  </si>
  <si>
    <t>Наименование муниципального учреждения (обособленного подразделения)</t>
  </si>
  <si>
    <t>Коды</t>
  </si>
  <si>
    <t>Форма по ОКУД</t>
  </si>
  <si>
    <t>Дата</t>
  </si>
  <si>
    <t>Код по сводному реестру</t>
  </si>
  <si>
    <t>По ОКВЭД</t>
  </si>
  <si>
    <t>85.14</t>
  </si>
  <si>
    <t>85.1</t>
  </si>
  <si>
    <t>85.41</t>
  </si>
  <si>
    <t xml:space="preserve">Периодичность                                         </t>
  </si>
  <si>
    <t>ежегодно,  до 20 января</t>
  </si>
  <si>
    <t>ПЛАНИРОВАНИЕ</t>
  </si>
  <si>
    <t>Наименование муниципальной  услуги</t>
  </si>
  <si>
    <t>Условия (формы) оказания муниципальной услуги</t>
  </si>
  <si>
    <t>Условия оказания услуги</t>
  </si>
  <si>
    <t>Форма оказания услуги</t>
  </si>
  <si>
    <t>Реализация основных общеобразовтельных программ начального общего образования</t>
  </si>
  <si>
    <t>общеобразовательная программа</t>
  </si>
  <si>
    <t>очная</t>
  </si>
  <si>
    <t>обучающиеся общеобразовательных классов без надомного обучения</t>
  </si>
  <si>
    <t xml:space="preserve">адаптированная образовательная программа
</t>
  </si>
  <si>
    <t>обучающиеся по адаптированным программа (без надомного обучения)</t>
  </si>
  <si>
    <t>проходящие обучение по состоянию здоровья на дому</t>
  </si>
  <si>
    <t>не указано</t>
  </si>
  <si>
    <t>Очная с применением дистанционных образовательных технологий</t>
  </si>
  <si>
    <t>не указано (заполняют только базовые школы)</t>
  </si>
  <si>
    <t>Реализация основных общеобразовтельных программ основного общего образования</t>
  </si>
  <si>
    <t xml:space="preserve">обучающиеся общеобразовательных классов (без надомного обучения) </t>
  </si>
  <si>
    <t>образовательная программа обеспечивающая углублённое изучение отдельных учебных предметов, предметных областей (профильное обучение)</t>
  </si>
  <si>
    <t>обучаюшиеся гимназических и лицейских классов</t>
  </si>
  <si>
    <t xml:space="preserve">адаптированная образовательная программа
</t>
  </si>
  <si>
    <t xml:space="preserve">проходящие обучение по состоянию здоровья на дому </t>
  </si>
  <si>
    <t>Реализация основных общеобразовтельных программ среднего общего образования</t>
  </si>
  <si>
    <t>образовательная программа, обеспечивающая углублённое изучение отдельных учебных предметов, предметных областей (профильное обучение) в общеобразовательных организациях</t>
  </si>
  <si>
    <t>обучающиеся профильных классов, лицейских, гимназических классов, обучающиеся по ФГОС</t>
  </si>
  <si>
    <t>ИТОГО</t>
  </si>
  <si>
    <t>802111О.99.0.БА96АЮ84001</t>
  </si>
  <si>
    <t>Раздел III</t>
  </si>
  <si>
    <t>Реализация  основных общеобразовательных программ среднего общего образования</t>
  </si>
  <si>
    <t>802112О.99.0.ББ11АП76001</t>
  </si>
  <si>
    <t>802112О.99.0.ББ11АЮ83001</t>
  </si>
  <si>
    <t>802112О.99.0.ББ11АЮ84001</t>
  </si>
  <si>
    <t>среднее общее образование</t>
  </si>
  <si>
    <t>85.11</t>
  </si>
  <si>
    <t xml:space="preserve"> и плановый  период </t>
  </si>
  <si>
    <t>Вид деятельности муниципального учреждения (обособленного учреждения)</t>
  </si>
  <si>
    <t>(указываются виды деятельности муниципального учреждения, по которым утверждается муниципальное задание)</t>
  </si>
  <si>
    <t>начальное общее образование, основное общее  образование, среднее</t>
  </si>
  <si>
    <t xml:space="preserve">  общее образование, дополнительное образование детей и взрослых</t>
  </si>
  <si>
    <t>Проведение промежуточной итоговой аттестации лиц, осваивающих основную образовательную программу  в форме самообразования или семейного образования  либо обучавшихся по не имеющей  государственной  аккредитации образовательной программе</t>
  </si>
  <si>
    <t>003 обучающиеся за исключением обучающихся с ограниченными возможностями здоровья (ОВЗ) и детей-инвалидов</t>
  </si>
  <si>
    <t>007 не  указано</t>
  </si>
  <si>
    <t>Раздел IV</t>
  </si>
  <si>
    <t xml:space="preserve">Проведение промежуточной итоговой аттестации лиц, осваивающих основную образовательную программу </t>
  </si>
  <si>
    <t xml:space="preserve"> в форме самообразования или семейного образования  либо обучавшихся по не имеющей  государственной  </t>
  </si>
  <si>
    <t>аккредитации образовательной программе</t>
  </si>
  <si>
    <t>802111О.99.0.БА88АА00000</t>
  </si>
  <si>
    <t>Нормативно-правовое обеспечение и обоснованное  проведение всех оценочных процедур</t>
  </si>
  <si>
    <t>да</t>
  </si>
  <si>
    <t>802111О.99.0.БА88АА06000</t>
  </si>
  <si>
    <t>004 не  указано</t>
  </si>
  <si>
    <t>851300О.99.0.ББ17АА00000</t>
  </si>
  <si>
    <t>3.2. Показатели, характеризующие объём муниципальной услуги:</t>
  </si>
  <si>
    <t>Число промежуточных итоговых аттестаций</t>
  </si>
  <si>
    <t>единица</t>
  </si>
  <si>
    <t>основное  общее образование</t>
  </si>
  <si>
    <t>(подпись)</t>
  </si>
  <si>
    <t>(расшифровка подписи)</t>
  </si>
  <si>
    <t>ББ52</t>
  </si>
  <si>
    <t xml:space="preserve">Реализация  дополнительных общеразвивающтх программ </t>
  </si>
  <si>
    <t>006 социально-педагогической</t>
  </si>
  <si>
    <t>01 очная</t>
  </si>
  <si>
    <t>Укомплектованность кадрами</t>
  </si>
  <si>
    <t>Доля родителей (законных представителей) обучающихся, удовлетвороенных качеством образовательной услуги</t>
  </si>
  <si>
    <t>001 технической</t>
  </si>
  <si>
    <t>003 физкультурно-спортивной</t>
  </si>
  <si>
    <t>004 художественной</t>
  </si>
  <si>
    <t>человеко-час</t>
  </si>
  <si>
    <t>количество человеко-часов</t>
  </si>
  <si>
    <t>Раздел II</t>
  </si>
  <si>
    <t xml:space="preserve">Директор  ОО                                                                                                               </t>
  </si>
  <si>
    <t>Численность учащихся</t>
  </si>
  <si>
    <t>отклонение</t>
  </si>
  <si>
    <t>ОО</t>
  </si>
  <si>
    <t>обучающиеся профильных классов, лицейских, гимназических классов</t>
  </si>
  <si>
    <t>План исполнения муниципального задания</t>
  </si>
  <si>
    <t>Факт исполнения муниципального задания</t>
  </si>
  <si>
    <t>отклонения</t>
  </si>
  <si>
    <t>Раздел V</t>
  </si>
  <si>
    <t>очно-заочная</t>
  </si>
  <si>
    <t xml:space="preserve">Доля своевременно устраненных образовательной организацией нарушений, выявленных в результате проверок органами исполнительной власти субъектов РФ, осуществляющими функции по контролю и надзору в сфере образования </t>
  </si>
  <si>
    <t>Доля педагогов, прошедших повышение квалификации от числа педагогов, включенных в график повышения квалификации</t>
  </si>
  <si>
    <t xml:space="preserve">Доля родителей (законных представителей), удовлетворённых качеством образования на ступени среднего общего образования </t>
  </si>
  <si>
    <t xml:space="preserve">Доля родителей (законных представителей), удовлетворённых качеством образования на ступени начального общего образования </t>
  </si>
  <si>
    <t xml:space="preserve">Доля родителей (законных представителей), удовлетворённых качеством образования на ступени основного общего образования </t>
  </si>
  <si>
    <t>802112О.99.0.ББ11АП80001</t>
  </si>
  <si>
    <t>002  образовательная программа, обеспечивающая углубленное изучение отдельных учебных  предметов,  предметных областей (профильное обучение)</t>
  </si>
  <si>
    <t>05 Очно-заочная</t>
  </si>
  <si>
    <t>0506001</t>
  </si>
  <si>
    <t>Информация по численности учащихся для расчета отчета по выполнению МЗ 2024</t>
  </si>
  <si>
    <t>Утверждено в МЗ на 01.01.2024</t>
  </si>
  <si>
    <t>Численность учащихся на 01.01.2024 (по комплектованию)</t>
  </si>
  <si>
    <t>Численность учащихся на 01.09.2024 (по комплектованию)</t>
  </si>
  <si>
    <t>Среднегодовая численность 2024 год</t>
  </si>
  <si>
    <t>Направленность</t>
  </si>
  <si>
    <t xml:space="preserve">количество  детей во всех группах по данной программе </t>
  </si>
  <si>
    <t>количество недель по реализации программы</t>
  </si>
  <si>
    <t>количество часов по программе в неделю</t>
  </si>
  <si>
    <t>Техническая</t>
  </si>
  <si>
    <t>Физкультурно-спортивная</t>
  </si>
  <si>
    <t>Художественная</t>
  </si>
  <si>
    <t>Туристско-краеведческая</t>
  </si>
  <si>
    <t>Социально-гуманитарная</t>
  </si>
  <si>
    <t>единица измерения</t>
  </si>
  <si>
    <t>Названия реализованных в 2024 году программ</t>
  </si>
  <si>
    <t>Количество человекочасов на 2024 год по данной программе</t>
  </si>
  <si>
    <t>Итого реализовано в 2024 году по направленности (человекочасов)</t>
  </si>
  <si>
    <t>Запланировано по текущему МЗ (количество человекочасов)</t>
  </si>
  <si>
    <t>количество человекочасов c 01.01.2024 по 31.05.2024</t>
  </si>
  <si>
    <t>количество человекочасов c 01.06.2024 по 31.08.2024</t>
  </si>
  <si>
    <t>количество человекочасов c 01.09.2024 по 31.12.2024</t>
  </si>
  <si>
    <t>804200О.99.0.ББ52АЕ04000</t>
  </si>
  <si>
    <t>804200О.99.0.ББ52АЕ28000</t>
  </si>
  <si>
    <t>804200О.99.0.ББ52АЕ52000</t>
  </si>
  <si>
    <t>804200О.99.0.ББ52АЕ76000</t>
  </si>
  <si>
    <t>804200О.99.0.ББ52АЖ00000</t>
  </si>
  <si>
    <t>804200О.99.0.ББ52АЖ24000</t>
  </si>
  <si>
    <t xml:space="preserve"> ежегодно, до 01 ноября</t>
  </si>
  <si>
    <t>Утверждено в МЗ на 2024 год 
(если было уточненное МЗ, берем из данные из последнего МЗ от 15 ноября 2024)</t>
  </si>
  <si>
    <t>002 естественно-научной</t>
  </si>
  <si>
    <t>005 туристско-краеведческой</t>
  </si>
  <si>
    <t>Естественно-научная</t>
  </si>
  <si>
    <t>25/2</t>
  </si>
  <si>
    <t>муниципальное автономное общеобразовательное учреждение муниципального образования город Краснодар средняя общеобразовательная школа № 32
имени Дзержинского Феликса Эдмундовича</t>
  </si>
  <si>
    <t>МАОУ СОШ №  32</t>
  </si>
  <si>
    <t>Волейбол</t>
  </si>
  <si>
    <t>Спортивные танцы</t>
  </si>
  <si>
    <t>Летняя площадка</t>
  </si>
  <si>
    <t>Самбо</t>
  </si>
  <si>
    <t>Регби</t>
  </si>
  <si>
    <t>Подвижные игры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</si>
</sst>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FFFFF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24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B7DEE8"/>
        <bgColor rgb="FF99CC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  <xf numFmtId="0" fontId="26" fillId="0" borderId="0"/>
  </cellStyleXfs>
  <cellXfs count="392">
    <xf numFmtId="0" fontId="0" fillId="0" borderId="0" xfId="0"/>
    <xf numFmtId="0" fontId="4" fillId="0" borderId="0" xfId="0" applyFont="1"/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11" fillId="0" borderId="0" xfId="0" applyFont="1" applyProtection="1">
      <protection hidden="1"/>
    </xf>
    <xf numFmtId="0" fontId="12" fillId="0" borderId="0" xfId="0" applyFont="1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Border="1" applyAlignment="1"/>
    <xf numFmtId="0" fontId="13" fillId="0" borderId="0" xfId="0" applyFont="1" applyBorder="1" applyAlignment="1" applyProtection="1">
      <protection locked="0"/>
    </xf>
    <xf numFmtId="0" fontId="12" fillId="0" borderId="0" xfId="0" applyFont="1" applyAlignment="1"/>
    <xf numFmtId="0" fontId="13" fillId="0" borderId="4" xfId="0" applyFont="1" applyBorder="1" applyAlignment="1"/>
    <xf numFmtId="0" fontId="12" fillId="0" borderId="0" xfId="0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left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0" xfId="0" applyFont="1" applyBorder="1"/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12" fillId="0" borderId="15" xfId="0" applyFont="1" applyBorder="1" applyAlignment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Protection="1">
      <protection locked="0"/>
    </xf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0" xfId="0" applyFont="1"/>
    <xf numFmtId="0" fontId="12" fillId="0" borderId="0" xfId="0" applyFont="1" applyFill="1" applyBorder="1"/>
    <xf numFmtId="0" fontId="4" fillId="0" borderId="10" xfId="0" applyFont="1" applyBorder="1" applyAlignment="1" applyProtection="1">
      <alignment vertical="top" wrapText="1"/>
    </xf>
    <xf numFmtId="0" fontId="9" fillId="0" borderId="10" xfId="0" applyFont="1" applyBorder="1" applyAlignment="1">
      <alignment horizontal="center" vertical="top" wrapText="1"/>
    </xf>
    <xf numFmtId="14" fontId="12" fillId="0" borderId="10" xfId="0" applyNumberFormat="1" applyFont="1" applyBorder="1" applyAlignment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 applyProtection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13" fillId="0" borderId="0" xfId="0" applyFont="1" applyBorder="1" applyAlignment="1" applyProtection="1">
      <alignment horizontal="right"/>
      <protection locked="0"/>
    </xf>
    <xf numFmtId="0" fontId="13" fillId="0" borderId="0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wrapText="1"/>
      <protection locked="0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 vertical="top" wrapText="1"/>
    </xf>
    <xf numFmtId="0" fontId="7" fillId="0" borderId="0" xfId="0" applyFont="1"/>
    <xf numFmtId="0" fontId="7" fillId="0" borderId="4" xfId="0" applyFont="1" applyBorder="1"/>
    <xf numFmtId="1" fontId="16" fillId="6" borderId="10" xfId="3" applyNumberFormat="1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/>
    <xf numFmtId="1" fontId="21" fillId="7" borderId="5" xfId="0" applyNumberFormat="1" applyFont="1" applyFill="1" applyBorder="1" applyAlignment="1">
      <alignment horizontal="center" wrapText="1"/>
    </xf>
    <xf numFmtId="1" fontId="21" fillId="7" borderId="0" xfId="0" applyNumberFormat="1" applyFont="1" applyFill="1" applyAlignment="1">
      <alignment horizontal="center" wrapText="1"/>
    </xf>
    <xf numFmtId="1" fontId="0" fillId="0" borderId="0" xfId="0" applyNumberFormat="1" applyAlignment="1">
      <alignment wrapText="1"/>
    </xf>
    <xf numFmtId="1" fontId="21" fillId="7" borderId="8" xfId="0" applyNumberFormat="1" applyFont="1" applyFill="1" applyBorder="1" applyAlignment="1">
      <alignment horizontal="center" wrapText="1"/>
    </xf>
    <xf numFmtId="1" fontId="21" fillId="7" borderId="4" xfId="0" applyNumberFormat="1" applyFont="1" applyFill="1" applyBorder="1" applyAlignment="1">
      <alignment horizontal="center" wrapText="1"/>
    </xf>
    <xf numFmtId="1" fontId="21" fillId="0" borderId="10" xfId="0" applyNumberFormat="1" applyFont="1" applyBorder="1" applyAlignment="1">
      <alignment horizontal="center" vertical="top" wrapText="1"/>
    </xf>
    <xf numFmtId="0" fontId="0" fillId="5" borderId="10" xfId="0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7" borderId="10" xfId="0" applyFill="1" applyBorder="1" applyAlignment="1">
      <alignment horizontal="center" vertical="top" wrapText="1"/>
    </xf>
    <xf numFmtId="1" fontId="0" fillId="6" borderId="10" xfId="0" applyNumberFormat="1" applyFill="1" applyBorder="1" applyAlignment="1">
      <alignment wrapText="1"/>
    </xf>
    <xf numFmtId="164" fontId="0" fillId="0" borderId="10" xfId="0" applyNumberFormat="1" applyBorder="1"/>
    <xf numFmtId="164" fontId="0" fillId="5" borderId="10" xfId="0" applyNumberFormat="1" applyFill="1" applyBorder="1"/>
    <xf numFmtId="164" fontId="0" fillId="7" borderId="10" xfId="0" applyNumberFormat="1" applyFill="1" applyBorder="1"/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 applyProtection="1">
      <alignment horizontal="center" vertical="top" wrapText="1"/>
    </xf>
    <xf numFmtId="0" fontId="9" fillId="0" borderId="10" xfId="0" applyFont="1" applyBorder="1" applyAlignment="1" applyProtection="1">
      <alignment horizontal="center" vertical="top" wrapText="1"/>
    </xf>
    <xf numFmtId="1" fontId="21" fillId="5" borderId="10" xfId="0" applyNumberFormat="1" applyFont="1" applyFill="1" applyBorder="1" applyAlignment="1" applyProtection="1">
      <alignment horizontal="center"/>
      <protection locked="0"/>
    </xf>
    <xf numFmtId="1" fontId="19" fillId="2" borderId="10" xfId="1" applyNumberFormat="1" applyFont="1" applyBorder="1" applyAlignment="1" applyProtection="1">
      <alignment horizontal="center"/>
      <protection locked="0"/>
    </xf>
    <xf numFmtId="1" fontId="22" fillId="5" borderId="10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3" applyFont="1" applyBorder="1" applyAlignment="1" applyProtection="1">
      <alignment horizontal="center" vertical="top" wrapText="1"/>
    </xf>
    <xf numFmtId="0" fontId="17" fillId="0" borderId="18" xfId="3" applyFont="1" applyBorder="1" applyAlignment="1" applyProtection="1">
      <alignment horizontal="center" vertical="top" wrapText="1"/>
    </xf>
    <xf numFmtId="0" fontId="16" fillId="0" borderId="10" xfId="3" applyFont="1" applyBorder="1" applyAlignment="1" applyProtection="1">
      <alignment horizontal="center" vertical="center" wrapText="1"/>
    </xf>
    <xf numFmtId="0" fontId="16" fillId="8" borderId="6" xfId="3" applyFont="1" applyFill="1" applyBorder="1" applyAlignment="1" applyProtection="1">
      <alignment horizontal="center" vertical="center" wrapText="1"/>
    </xf>
    <xf numFmtId="0" fontId="16" fillId="0" borderId="13" xfId="3" applyFont="1" applyBorder="1" applyAlignment="1" applyProtection="1">
      <alignment horizontal="center" vertical="center" wrapText="1"/>
    </xf>
    <xf numFmtId="0" fontId="22" fillId="8" borderId="13" xfId="3" applyFont="1" applyFill="1" applyBorder="1" applyAlignment="1" applyProtection="1">
      <alignment horizontal="center" vertical="center" wrapText="1"/>
    </xf>
    <xf numFmtId="0" fontId="23" fillId="8" borderId="10" xfId="3" applyFont="1" applyFill="1" applyBorder="1" applyAlignment="1" applyProtection="1">
      <alignment horizontal="center" vertical="center" wrapText="1"/>
    </xf>
    <xf numFmtId="0" fontId="17" fillId="0" borderId="10" xfId="3" applyFont="1" applyBorder="1" applyAlignment="1" applyProtection="1">
      <alignment horizontal="center" vertical="top" wrapText="1"/>
    </xf>
    <xf numFmtId="0" fontId="17" fillId="8" borderId="10" xfId="3" applyFont="1" applyFill="1" applyBorder="1" applyAlignment="1" applyProtection="1">
      <alignment horizontal="center" vertical="top" wrapText="1"/>
    </xf>
    <xf numFmtId="0" fontId="24" fillId="5" borderId="10" xfId="3" applyFont="1" applyFill="1" applyBorder="1" applyAlignment="1" applyProtection="1">
      <alignment horizontal="center" vertical="top" wrapText="1"/>
    </xf>
    <xf numFmtId="0" fontId="17" fillId="0" borderId="12" xfId="3" applyFont="1" applyBorder="1" applyAlignment="1" applyProtection="1">
      <alignment horizontal="center" vertical="top" wrapText="1"/>
    </xf>
    <xf numFmtId="164" fontId="16" fillId="0" borderId="10" xfId="3" applyNumberFormat="1" applyFont="1" applyFill="1" applyBorder="1" applyAlignment="1" applyProtection="1">
      <alignment horizontal="center" vertical="center" wrapText="1"/>
    </xf>
    <xf numFmtId="1" fontId="19" fillId="5" borderId="10" xfId="0" applyNumberFormat="1" applyFont="1" applyFill="1" applyBorder="1" applyAlignment="1" applyProtection="1">
      <alignment horizontal="center" vertical="center"/>
    </xf>
    <xf numFmtId="164" fontId="22" fillId="5" borderId="10" xfId="3" applyNumberFormat="1" applyFont="1" applyFill="1" applyBorder="1" applyAlignment="1" applyProtection="1">
      <alignment horizontal="center" vertical="center" wrapText="1"/>
    </xf>
    <xf numFmtId="164" fontId="21" fillId="5" borderId="10" xfId="0" applyNumberFormat="1" applyFont="1" applyFill="1" applyBorder="1" applyAlignment="1" applyProtection="1">
      <alignment horizontal="center"/>
    </xf>
    <xf numFmtId="164" fontId="19" fillId="2" borderId="10" xfId="1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49" fontId="12" fillId="0" borderId="13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 wrapText="1"/>
    </xf>
    <xf numFmtId="2" fontId="25" fillId="0" borderId="10" xfId="3" applyNumberFormat="1" applyFont="1" applyBorder="1" applyAlignment="1" applyProtection="1">
      <alignment horizontal="center" vertical="center" wrapText="1"/>
    </xf>
    <xf numFmtId="2" fontId="25" fillId="3" borderId="10" xfId="2" applyNumberFormat="1" applyFont="1" applyBorder="1" applyAlignment="1" applyProtection="1">
      <alignment horizontal="center" vertical="center" wrapText="1"/>
    </xf>
    <xf numFmtId="0" fontId="26" fillId="0" borderId="0" xfId="4"/>
    <xf numFmtId="0" fontId="9" fillId="0" borderId="25" xfId="4" applyFont="1" applyBorder="1" applyAlignment="1">
      <alignment horizontal="center" vertical="center" wrapText="1"/>
    </xf>
    <xf numFmtId="0" fontId="9" fillId="0" borderId="29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 wrapText="1"/>
    </xf>
    <xf numFmtId="0" fontId="3" fillId="0" borderId="17" xfId="4" applyFont="1" applyBorder="1" applyAlignment="1" applyProtection="1">
      <alignment horizontal="center" vertical="center" wrapText="1"/>
      <protection locked="0"/>
    </xf>
    <xf numFmtId="0" fontId="3" fillId="0" borderId="32" xfId="4" applyFont="1" applyBorder="1" applyAlignment="1" applyProtection="1">
      <alignment horizontal="center" vertical="center" wrapText="1"/>
      <protection locked="0"/>
    </xf>
    <xf numFmtId="0" fontId="3" fillId="0" borderId="33" xfId="4" applyFont="1" applyBorder="1" applyAlignment="1" applyProtection="1">
      <alignment horizontal="center" vertical="center" wrapText="1"/>
      <protection locked="0"/>
    </xf>
    <xf numFmtId="0" fontId="3" fillId="0" borderId="34" xfId="4" applyFont="1" applyBorder="1" applyAlignment="1" applyProtection="1">
      <alignment horizontal="center" vertical="center" wrapText="1"/>
      <protection locked="0"/>
    </xf>
    <xf numFmtId="0" fontId="3" fillId="0" borderId="35" xfId="4" applyFont="1" applyBorder="1" applyAlignment="1" applyProtection="1">
      <alignment horizontal="center" vertical="center" wrapText="1"/>
      <protection locked="0"/>
    </xf>
    <xf numFmtId="0" fontId="3" fillId="0" borderId="21" xfId="4" applyFont="1" applyBorder="1" applyAlignment="1" applyProtection="1">
      <alignment horizontal="center" vertical="center" wrapText="1"/>
      <protection locked="0"/>
    </xf>
    <xf numFmtId="0" fontId="3" fillId="0" borderId="4" xfId="4" applyFont="1" applyBorder="1" applyAlignment="1" applyProtection="1">
      <alignment horizontal="center" vertical="center" wrapText="1"/>
      <protection locked="0"/>
    </xf>
    <xf numFmtId="0" fontId="3" fillId="0" borderId="37" xfId="4" applyFont="1" applyBorder="1" applyAlignment="1" applyProtection="1">
      <alignment horizontal="center" vertical="center" wrapText="1"/>
      <protection locked="0"/>
    </xf>
    <xf numFmtId="0" fontId="3" fillId="0" borderId="9" xfId="4" applyFont="1" applyBorder="1" applyAlignment="1" applyProtection="1">
      <alignment horizontal="center" vertical="center" wrapText="1"/>
      <protection locked="0"/>
    </xf>
    <xf numFmtId="0" fontId="3" fillId="0" borderId="8" xfId="4" applyFont="1" applyBorder="1" applyAlignment="1" applyProtection="1">
      <alignment horizontal="center" vertical="center" wrapText="1"/>
      <protection locked="0"/>
    </xf>
    <xf numFmtId="0" fontId="3" fillId="0" borderId="30" xfId="4" applyFont="1" applyBorder="1" applyAlignment="1" applyProtection="1">
      <alignment horizontal="center" vertical="center" wrapText="1"/>
      <protection locked="0"/>
    </xf>
    <xf numFmtId="0" fontId="3" fillId="0" borderId="16" xfId="4" applyFont="1" applyBorder="1" applyAlignment="1" applyProtection="1">
      <alignment horizontal="center" vertical="center" wrapText="1"/>
      <protection locked="0"/>
    </xf>
    <xf numFmtId="0" fontId="3" fillId="0" borderId="31" xfId="4" applyFont="1" applyBorder="1" applyAlignment="1" applyProtection="1">
      <alignment horizontal="center" vertical="center" wrapText="1"/>
      <protection locked="0"/>
    </xf>
    <xf numFmtId="0" fontId="3" fillId="0" borderId="28" xfId="4" applyFont="1" applyBorder="1" applyAlignment="1" applyProtection="1">
      <alignment horizontal="center" vertical="center" wrapText="1"/>
      <protection locked="0"/>
    </xf>
    <xf numFmtId="0" fontId="3" fillId="0" borderId="27" xfId="4" applyFont="1" applyBorder="1" applyAlignment="1" applyProtection="1">
      <alignment horizontal="center" vertical="center" wrapText="1"/>
      <protection locked="0"/>
    </xf>
    <xf numFmtId="0" fontId="4" fillId="0" borderId="0" xfId="4" applyFont="1"/>
    <xf numFmtId="0" fontId="29" fillId="0" borderId="0" xfId="4" applyFont="1"/>
    <xf numFmtId="0" fontId="30" fillId="0" borderId="10" xfId="0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top"/>
    </xf>
    <xf numFmtId="0" fontId="14" fillId="0" borderId="34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4" fillId="0" borderId="28" xfId="4" applyFont="1" applyBorder="1" applyAlignment="1">
      <alignment horizontal="center" vertical="center" wrapText="1"/>
    </xf>
    <xf numFmtId="0" fontId="9" fillId="0" borderId="40" xfId="4" applyFont="1" applyBorder="1" applyAlignment="1">
      <alignment horizontal="center" vertical="center" wrapText="1"/>
    </xf>
    <xf numFmtId="0" fontId="3" fillId="0" borderId="11" xfId="4" applyFont="1" applyBorder="1" applyAlignment="1" applyProtection="1">
      <alignment horizontal="center" vertical="center" wrapText="1"/>
      <protection locked="0"/>
    </xf>
    <xf numFmtId="0" fontId="3" fillId="0" borderId="46" xfId="4" applyFont="1" applyBorder="1" applyAlignment="1" applyProtection="1">
      <alignment horizontal="center" vertical="center" wrapText="1"/>
      <protection locked="0"/>
    </xf>
    <xf numFmtId="2" fontId="16" fillId="6" borderId="10" xfId="3" applyNumberFormat="1" applyFont="1" applyFill="1" applyBorder="1" applyAlignment="1" applyProtection="1">
      <alignment horizontal="center" vertical="center" wrapText="1"/>
      <protection locked="0"/>
    </xf>
    <xf numFmtId="2" fontId="22" fillId="5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5" borderId="10" xfId="0" applyNumberFormat="1" applyFont="1" applyFill="1" applyBorder="1" applyAlignment="1" applyProtection="1">
      <alignment horizontal="center"/>
      <protection locked="0"/>
    </xf>
    <xf numFmtId="2" fontId="19" fillId="2" borderId="10" xfId="1" applyNumberFormat="1" applyFont="1" applyBorder="1" applyAlignment="1" applyProtection="1">
      <alignment horizontal="center"/>
      <protection locked="0"/>
    </xf>
    <xf numFmtId="49" fontId="3" fillId="0" borderId="4" xfId="0" applyNumberFormat="1" applyFont="1" applyBorder="1"/>
    <xf numFmtId="0" fontId="3" fillId="0" borderId="17" xfId="4" applyFont="1" applyBorder="1" applyAlignment="1" applyProtection="1">
      <alignment horizontal="center" vertical="center" wrapText="1"/>
      <protection locked="0"/>
    </xf>
    <xf numFmtId="0" fontId="3" fillId="0" borderId="32" xfId="4" applyFont="1" applyBorder="1" applyAlignment="1" applyProtection="1">
      <alignment horizontal="center" vertical="center" wrapText="1"/>
      <protection locked="0"/>
    </xf>
    <xf numFmtId="0" fontId="3" fillId="0" borderId="33" xfId="4" applyFont="1" applyBorder="1" applyAlignment="1" applyProtection="1">
      <alignment horizontal="center" vertical="center" wrapText="1"/>
      <protection locked="0"/>
    </xf>
    <xf numFmtId="0" fontId="3" fillId="0" borderId="34" xfId="4" applyFont="1" applyBorder="1" applyAlignment="1" applyProtection="1">
      <alignment horizontal="center" vertical="center" wrapText="1"/>
      <protection locked="0"/>
    </xf>
    <xf numFmtId="0" fontId="3" fillId="0" borderId="35" xfId="4" applyFont="1" applyBorder="1" applyAlignment="1" applyProtection="1">
      <alignment horizontal="center" vertical="center" wrapText="1"/>
      <protection locked="0"/>
    </xf>
    <xf numFmtId="0" fontId="3" fillId="0" borderId="21" xfId="4" applyFont="1" applyBorder="1" applyAlignment="1" applyProtection="1">
      <alignment horizontal="center" vertical="center" wrapText="1"/>
      <protection locked="0"/>
    </xf>
    <xf numFmtId="0" fontId="3" fillId="0" borderId="4" xfId="4" applyFont="1" applyBorder="1" applyAlignment="1" applyProtection="1">
      <alignment horizontal="center" vertical="center" wrapText="1"/>
      <protection locked="0"/>
    </xf>
    <xf numFmtId="0" fontId="3" fillId="0" borderId="37" xfId="4" applyFont="1" applyBorder="1" applyAlignment="1" applyProtection="1">
      <alignment horizontal="center" vertical="center" wrapText="1"/>
      <protection locked="0"/>
    </xf>
    <xf numFmtId="0" fontId="3" fillId="0" borderId="9" xfId="4" applyFont="1" applyBorder="1" applyAlignment="1" applyProtection="1">
      <alignment horizontal="center" vertical="center" wrapText="1"/>
      <protection locked="0"/>
    </xf>
    <xf numFmtId="0" fontId="3" fillId="0" borderId="8" xfId="4" applyFont="1" applyBorder="1" applyAlignment="1" applyProtection="1">
      <alignment horizontal="center" vertical="center" wrapText="1"/>
      <protection locked="0"/>
    </xf>
    <xf numFmtId="0" fontId="3" fillId="0" borderId="30" xfId="4" applyFont="1" applyBorder="1" applyAlignment="1" applyProtection="1">
      <alignment horizontal="center" vertical="center" wrapText="1"/>
      <protection locked="0"/>
    </xf>
    <xf numFmtId="0" fontId="3" fillId="0" borderId="16" xfId="4" applyFont="1" applyBorder="1" applyAlignment="1" applyProtection="1">
      <alignment horizontal="center" vertical="center" wrapText="1"/>
      <protection locked="0"/>
    </xf>
    <xf numFmtId="0" fontId="3" fillId="0" borderId="31" xfId="4" applyFont="1" applyBorder="1" applyAlignment="1" applyProtection="1">
      <alignment horizontal="center" vertical="center" wrapText="1"/>
      <protection locked="0"/>
    </xf>
    <xf numFmtId="0" fontId="3" fillId="0" borderId="28" xfId="4" applyFont="1" applyBorder="1" applyAlignment="1" applyProtection="1">
      <alignment horizontal="center" vertical="center" wrapText="1"/>
      <protection locked="0"/>
    </xf>
    <xf numFmtId="0" fontId="3" fillId="0" borderId="27" xfId="4" applyFont="1" applyBorder="1" applyAlignment="1" applyProtection="1">
      <alignment horizontal="center" vertical="center" wrapText="1"/>
      <protection locked="0"/>
    </xf>
    <xf numFmtId="0" fontId="14" fillId="0" borderId="34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4" fillId="0" borderId="28" xfId="4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0" fillId="0" borderId="2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16" fillId="0" borderId="0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14" fontId="13" fillId="0" borderId="4" xfId="0" applyNumberFormat="1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5" fillId="0" borderId="0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>
      <alignment horizontal="center" wrapText="1"/>
    </xf>
    <xf numFmtId="0" fontId="23" fillId="5" borderId="13" xfId="3" applyFont="1" applyFill="1" applyBorder="1" applyAlignment="1" applyProtection="1">
      <alignment horizontal="center" vertical="center" wrapText="1"/>
    </xf>
    <xf numFmtId="0" fontId="23" fillId="5" borderId="14" xfId="3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17" fillId="0" borderId="10" xfId="3" applyFont="1" applyBorder="1" applyAlignment="1" applyProtection="1">
      <alignment horizontal="center" vertical="center" textRotation="90" wrapText="1"/>
    </xf>
    <xf numFmtId="0" fontId="2" fillId="3" borderId="10" xfId="2" applyBorder="1" applyAlignment="1" applyProtection="1">
      <alignment horizontal="center" vertical="top" wrapText="1"/>
    </xf>
    <xf numFmtId="0" fontId="1" fillId="2" borderId="10" xfId="1" applyBorder="1" applyAlignment="1" applyProtection="1">
      <alignment horizontal="left"/>
    </xf>
    <xf numFmtId="0" fontId="16" fillId="0" borderId="16" xfId="3" applyFont="1" applyBorder="1" applyAlignment="1" applyProtection="1">
      <alignment horizontal="center" wrapText="1"/>
    </xf>
    <xf numFmtId="0" fontId="17" fillId="0" borderId="19" xfId="3" applyFont="1" applyBorder="1" applyAlignment="1" applyProtection="1">
      <alignment horizontal="center" vertical="center" textRotation="90" wrapText="1"/>
    </xf>
    <xf numFmtId="0" fontId="17" fillId="0" borderId="20" xfId="3" applyFont="1" applyBorder="1" applyAlignment="1" applyProtection="1">
      <alignment horizontal="center" vertical="center" textRotation="90" wrapText="1"/>
    </xf>
    <xf numFmtId="0" fontId="17" fillId="0" borderId="21" xfId="3" applyFont="1" applyBorder="1" applyAlignment="1" applyProtection="1">
      <alignment horizontal="center" vertical="center" textRotation="90" wrapText="1"/>
    </xf>
    <xf numFmtId="0" fontId="2" fillId="3" borderId="11" xfId="2" applyBorder="1" applyAlignment="1" applyProtection="1">
      <alignment horizontal="center" vertical="top" wrapText="1"/>
    </xf>
    <xf numFmtId="0" fontId="2" fillId="3" borderId="7" xfId="2" applyBorder="1" applyAlignment="1" applyProtection="1">
      <alignment horizontal="center" vertical="top" wrapText="1"/>
    </xf>
    <xf numFmtId="0" fontId="2" fillId="3" borderId="12" xfId="2" applyBorder="1" applyAlignment="1" applyProtection="1">
      <alignment horizontal="center" vertical="top" wrapText="1"/>
    </xf>
    <xf numFmtId="1" fontId="21" fillId="0" borderId="13" xfId="0" applyNumberFormat="1" applyFont="1" applyBorder="1" applyAlignment="1">
      <alignment horizontal="center" vertical="top" wrapText="1"/>
    </xf>
    <xf numFmtId="1" fontId="21" fillId="0" borderId="15" xfId="0" applyNumberFormat="1" applyFont="1" applyBorder="1" applyAlignment="1">
      <alignment horizontal="center" vertical="top" wrapText="1"/>
    </xf>
    <xf numFmtId="1" fontId="21" fillId="0" borderId="14" xfId="0" applyNumberFormat="1" applyFont="1" applyBorder="1" applyAlignment="1">
      <alignment horizontal="center" vertical="top" wrapText="1"/>
    </xf>
    <xf numFmtId="1" fontId="21" fillId="0" borderId="11" xfId="0" applyNumberFormat="1" applyFont="1" applyBorder="1" applyAlignment="1">
      <alignment horizontal="center" vertical="top" wrapText="1"/>
    </xf>
    <xf numFmtId="1" fontId="21" fillId="0" borderId="7" xfId="0" applyNumberFormat="1" applyFont="1" applyBorder="1" applyAlignment="1">
      <alignment horizontal="center" vertical="top" wrapText="1"/>
    </xf>
    <xf numFmtId="1" fontId="21" fillId="0" borderId="12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/>
    </xf>
    <xf numFmtId="2" fontId="4" fillId="0" borderId="12" xfId="0" applyNumberFormat="1" applyFont="1" applyBorder="1" applyAlignment="1">
      <alignment horizontal="center" vertical="top"/>
    </xf>
    <xf numFmtId="1" fontId="4" fillId="0" borderId="10" xfId="0" applyNumberFormat="1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10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/>
    </xf>
    <xf numFmtId="0" fontId="9" fillId="0" borderId="11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/>
    </xf>
    <xf numFmtId="1" fontId="9" fillId="0" borderId="11" xfId="0" applyNumberFormat="1" applyFont="1" applyBorder="1" applyAlignment="1">
      <alignment horizontal="center" vertical="top" wrapText="1"/>
    </xf>
    <xf numFmtId="1" fontId="9" fillId="0" borderId="12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/>
    </xf>
    <xf numFmtId="2" fontId="4" fillId="0" borderId="9" xfId="0" applyNumberFormat="1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/>
    </xf>
    <xf numFmtId="0" fontId="9" fillId="0" borderId="10" xfId="0" applyFont="1" applyBorder="1" applyAlignment="1" applyProtection="1">
      <alignment horizontal="center" vertical="top" wrapText="1"/>
    </xf>
    <xf numFmtId="0" fontId="9" fillId="0" borderId="12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9" fillId="0" borderId="10" xfId="0" applyNumberFormat="1" applyFont="1" applyBorder="1" applyAlignment="1">
      <alignment horizontal="center" vertical="top" wrapText="1"/>
    </xf>
    <xf numFmtId="2" fontId="9" fillId="0" borderId="10" xfId="0" applyNumberFormat="1" applyFont="1" applyBorder="1" applyAlignment="1">
      <alignment horizontal="center" vertical="top"/>
    </xf>
    <xf numFmtId="1" fontId="9" fillId="0" borderId="10" xfId="0" applyNumberFormat="1" applyFont="1" applyBorder="1" applyAlignment="1" applyProtection="1">
      <alignment horizontal="center" vertical="top" wrapText="1"/>
    </xf>
    <xf numFmtId="164" fontId="9" fillId="0" borderId="10" xfId="0" applyNumberFormat="1" applyFont="1" applyBorder="1" applyAlignment="1" applyProtection="1">
      <alignment horizontal="center" vertical="top" wrapText="1"/>
    </xf>
    <xf numFmtId="2" fontId="9" fillId="0" borderId="10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/>
    </xf>
    <xf numFmtId="164" fontId="9" fillId="0" borderId="13" xfId="0" applyNumberFormat="1" applyFont="1" applyBorder="1" applyAlignment="1" applyProtection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2" fontId="9" fillId="0" borderId="13" xfId="0" applyNumberFormat="1" applyFont="1" applyBorder="1" applyAlignment="1">
      <alignment horizontal="center" vertical="top" wrapText="1"/>
    </xf>
    <xf numFmtId="2" fontId="9" fillId="0" borderId="13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 applyProtection="1">
      <alignment horizontal="center" vertical="top" wrapText="1"/>
    </xf>
    <xf numFmtId="164" fontId="9" fillId="0" borderId="7" xfId="0" applyNumberFormat="1" applyFont="1" applyBorder="1" applyAlignment="1" applyProtection="1">
      <alignment horizontal="center" vertical="top" wrapText="1"/>
    </xf>
    <xf numFmtId="164" fontId="9" fillId="0" borderId="12" xfId="0" applyNumberFormat="1" applyFont="1" applyBorder="1" applyAlignment="1" applyProtection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/>
    </xf>
    <xf numFmtId="0" fontId="4" fillId="0" borderId="13" xfId="0" applyFont="1" applyBorder="1" applyAlignment="1" applyProtection="1">
      <alignment horizontal="center" vertical="top" wrapText="1"/>
    </xf>
    <xf numFmtId="0" fontId="7" fillId="0" borderId="7" xfId="0" applyFont="1" applyBorder="1" applyAlignment="1">
      <alignment horizontal="left" vertical="top"/>
    </xf>
    <xf numFmtId="0" fontId="8" fillId="0" borderId="0" xfId="0" applyFont="1" applyAlignment="1" applyProtection="1">
      <alignment horizontal="left"/>
      <protection locked="0"/>
    </xf>
    <xf numFmtId="0" fontId="14" fillId="0" borderId="44" xfId="4" applyFont="1" applyBorder="1" applyAlignment="1">
      <alignment horizontal="center" vertical="center" wrapText="1"/>
    </xf>
    <xf numFmtId="0" fontId="14" fillId="0" borderId="29" xfId="4" applyFont="1" applyBorder="1" applyAlignment="1">
      <alignment horizontal="center" vertical="center" wrapText="1"/>
    </xf>
    <xf numFmtId="0" fontId="14" fillId="0" borderId="36" xfId="4" applyFont="1" applyBorder="1" applyAlignment="1">
      <alignment horizontal="center" vertical="center" wrapText="1"/>
    </xf>
    <xf numFmtId="0" fontId="14" fillId="0" borderId="47" xfId="4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wrapText="1"/>
    </xf>
    <xf numFmtId="0" fontId="14" fillId="0" borderId="38" xfId="4" applyFont="1" applyBorder="1" applyAlignment="1">
      <alignment horizontal="center" vertical="center" wrapText="1"/>
    </xf>
    <xf numFmtId="0" fontId="14" fillId="0" borderId="41" xfId="4" applyFont="1" applyBorder="1" applyAlignment="1">
      <alignment horizontal="center" vertical="center" wrapText="1"/>
    </xf>
    <xf numFmtId="0" fontId="14" fillId="0" borderId="16" xfId="4" applyFont="1" applyBorder="1" applyAlignment="1">
      <alignment horizontal="center" vertical="center" wrapText="1"/>
    </xf>
    <xf numFmtId="0" fontId="14" fillId="0" borderId="39" xfId="4" applyFont="1" applyBorder="1" applyAlignment="1">
      <alignment horizontal="center" vertical="center" wrapText="1"/>
    </xf>
    <xf numFmtId="0" fontId="3" fillId="0" borderId="42" xfId="4" applyFont="1" applyBorder="1" applyAlignment="1">
      <alignment horizontal="center" vertical="center" wrapText="1"/>
    </xf>
    <xf numFmtId="0" fontId="3" fillId="0" borderId="45" xfId="4" applyFont="1" applyBorder="1" applyAlignment="1">
      <alignment horizontal="center" vertical="center" wrapText="1"/>
    </xf>
    <xf numFmtId="0" fontId="3" fillId="0" borderId="43" xfId="4" applyFont="1" applyBorder="1" applyAlignment="1">
      <alignment horizontal="center" vertical="center" wrapText="1"/>
    </xf>
    <xf numFmtId="0" fontId="3" fillId="10" borderId="42" xfId="4" applyFont="1" applyFill="1" applyBorder="1" applyAlignment="1" applyProtection="1">
      <alignment horizontal="center" vertical="center" wrapText="1"/>
      <protection locked="0"/>
    </xf>
    <xf numFmtId="0" fontId="3" fillId="10" borderId="45" xfId="4" applyFont="1" applyFill="1" applyBorder="1" applyAlignment="1" applyProtection="1">
      <alignment horizontal="center" vertical="center" wrapText="1"/>
      <protection locked="0"/>
    </xf>
    <xf numFmtId="0" fontId="3" fillId="10" borderId="43" xfId="4" applyFont="1" applyFill="1" applyBorder="1" applyAlignment="1" applyProtection="1">
      <alignment horizontal="center" vertical="center" wrapText="1"/>
      <protection locked="0"/>
    </xf>
    <xf numFmtId="0" fontId="3" fillId="0" borderId="42" xfId="4" applyFont="1" applyBorder="1" applyAlignment="1">
      <alignment horizontal="center" vertical="center"/>
    </xf>
    <xf numFmtId="0" fontId="3" fillId="0" borderId="45" xfId="4" applyFont="1" applyBorder="1" applyAlignment="1">
      <alignment horizontal="center" vertical="center"/>
    </xf>
    <xf numFmtId="0" fontId="3" fillId="0" borderId="43" xfId="4" applyFont="1" applyBorder="1" applyAlignment="1">
      <alignment horizontal="center" vertical="center"/>
    </xf>
    <xf numFmtId="0" fontId="31" fillId="9" borderId="22" xfId="4" applyFont="1" applyFill="1" applyBorder="1" applyAlignment="1">
      <alignment horizontal="center" vertical="center"/>
    </xf>
    <xf numFmtId="0" fontId="31" fillId="9" borderId="23" xfId="4" applyFont="1" applyFill="1" applyBorder="1" applyAlignment="1">
      <alignment horizontal="center" vertical="center"/>
    </xf>
    <xf numFmtId="0" fontId="31" fillId="9" borderId="24" xfId="4" applyFont="1" applyFill="1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0" fontId="27" fillId="0" borderId="36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7" fillId="0" borderId="16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 wrapText="1"/>
    </xf>
    <xf numFmtId="0" fontId="27" fillId="0" borderId="16" xfId="4" applyFont="1" applyBorder="1" applyAlignment="1">
      <alignment horizontal="center" vertical="center" wrapText="1"/>
    </xf>
    <xf numFmtId="0" fontId="27" fillId="0" borderId="42" xfId="4" applyFont="1" applyBorder="1" applyAlignment="1">
      <alignment horizontal="center" vertical="center" wrapText="1"/>
    </xf>
    <xf numFmtId="0" fontId="27" fillId="0" borderId="43" xfId="4" applyFont="1" applyBorder="1" applyAlignment="1">
      <alignment horizontal="center" vertical="center" wrapText="1"/>
    </xf>
    <xf numFmtId="0" fontId="28" fillId="0" borderId="22" xfId="4" applyFont="1" applyBorder="1" applyAlignment="1">
      <alignment horizontal="center" vertical="center" wrapText="1"/>
    </xf>
    <xf numFmtId="0" fontId="28" fillId="0" borderId="23" xfId="4" applyFont="1" applyBorder="1" applyAlignment="1">
      <alignment horizontal="center" vertical="center" wrapText="1"/>
    </xf>
    <xf numFmtId="0" fontId="28" fillId="0" borderId="24" xfId="4" applyFont="1" applyBorder="1" applyAlignment="1">
      <alignment horizontal="center" vertical="center" wrapText="1"/>
    </xf>
    <xf numFmtId="0" fontId="6" fillId="0" borderId="25" xfId="4" applyFont="1" applyBorder="1" applyAlignment="1">
      <alignment horizontal="center" vertical="center" wrapText="1"/>
    </xf>
    <xf numFmtId="0" fontId="6" fillId="0" borderId="30" xfId="4" applyFont="1" applyBorder="1" applyAlignment="1">
      <alignment horizontal="center" vertical="center" wrapText="1"/>
    </xf>
    <xf numFmtId="0" fontId="6" fillId="0" borderId="26" xfId="4" applyFont="1" applyBorder="1" applyAlignment="1">
      <alignment horizontal="center" vertical="center" wrapText="1"/>
    </xf>
    <xf numFmtId="0" fontId="6" fillId="0" borderId="31" xfId="4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30" fillId="0" borderId="10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vertical="top" wrapText="1"/>
    </xf>
    <xf numFmtId="1" fontId="4" fillId="0" borderId="10" xfId="0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0" fillId="0" borderId="11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30" fillId="0" borderId="12" xfId="0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wrapText="1"/>
    </xf>
    <xf numFmtId="0" fontId="30" fillId="0" borderId="12" xfId="0" applyFont="1" applyBorder="1" applyAlignment="1">
      <alignment horizontal="center" wrapText="1"/>
    </xf>
    <xf numFmtId="164" fontId="4" fillId="0" borderId="11" xfId="0" applyNumberFormat="1" applyFont="1" applyBorder="1" applyAlignment="1" applyProtection="1">
      <alignment horizontal="center" vertical="top" wrapText="1"/>
    </xf>
    <xf numFmtId="164" fontId="4" fillId="0" borderId="7" xfId="0" applyNumberFormat="1" applyFont="1" applyBorder="1" applyAlignment="1" applyProtection="1">
      <alignment horizontal="center" vertical="top" wrapText="1"/>
    </xf>
    <xf numFmtId="164" fontId="4" fillId="0" borderId="12" xfId="0" applyNumberFormat="1" applyFont="1" applyBorder="1" applyAlignment="1" applyProtection="1">
      <alignment horizontal="center" vertical="top" wrapText="1"/>
    </xf>
    <xf numFmtId="164" fontId="4" fillId="0" borderId="10" xfId="0" applyNumberFormat="1" applyFont="1" applyBorder="1" applyAlignment="1" applyProtection="1">
      <alignment horizontal="center" vertical="top" wrapText="1"/>
    </xf>
    <xf numFmtId="14" fontId="4" fillId="0" borderId="0" xfId="0" applyNumberFormat="1" applyFont="1" applyAlignment="1">
      <alignment horizontal="left"/>
    </xf>
  </cellXfs>
  <cellStyles count="5">
    <cellStyle name="Обычный" xfId="0" builtinId="0"/>
    <cellStyle name="Обычный 2" xfId="3"/>
    <cellStyle name="Обычный 2 2" xfId="4"/>
    <cellStyle name="Плохой" xfId="2" builtinId="27"/>
    <cellStyle name="Хороший" xfId="1" builtinId="26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691~1\AppData\Local\Temp\pid-10932\&#1052;&#1047;_2021\&#1054;&#1054;_&#1052;&#1047;_2021\&#1047;&#1042;&#1054;\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ы"/>
      <sheetName val="Титул ПЛАН"/>
      <sheetName val="Раздел 1-4"/>
      <sheetName val="Расчеты ДО"/>
      <sheetName val="Раздел 5"/>
      <sheetName val="Часть 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4"/>
  <sheetViews>
    <sheetView view="pageBreakPreview" zoomScale="90" zoomScaleNormal="100" zoomScaleSheetLayoutView="90" workbookViewId="0">
      <selection activeCell="AJ1" sqref="AJ1:AJ1048576"/>
    </sheetView>
  </sheetViews>
  <sheetFormatPr defaultRowHeight="15" x14ac:dyDescent="0.25"/>
  <cols>
    <col min="1" max="1" width="4.85546875" customWidth="1"/>
    <col min="2" max="2" width="9.5703125" customWidth="1"/>
    <col min="3" max="3" width="6.140625" customWidth="1"/>
    <col min="4" max="4" width="9.140625" customWidth="1"/>
    <col min="5" max="5" width="6.85546875" customWidth="1"/>
    <col min="8" max="8" width="10.140625" customWidth="1"/>
    <col min="9" max="9" width="7" customWidth="1"/>
    <col min="10" max="10" width="7.85546875" customWidth="1"/>
    <col min="11" max="11" width="8.140625" customWidth="1"/>
    <col min="12" max="12" width="7" bestFit="1" customWidth="1"/>
    <col min="13" max="13" width="8.85546875" customWidth="1"/>
    <col min="14" max="15" width="14.7109375" customWidth="1"/>
    <col min="17" max="17" width="9.140625" customWidth="1"/>
    <col min="18" max="18" width="18.140625" hidden="1" customWidth="1"/>
    <col min="19" max="20" width="9.140625" hidden="1" customWidth="1"/>
  </cols>
  <sheetData>
    <row r="1" spans="1:21" ht="18.75" x14ac:dyDescent="0.3">
      <c r="A1" s="8"/>
      <c r="B1" s="9"/>
      <c r="C1" s="9"/>
      <c r="D1" s="9"/>
      <c r="E1" s="9"/>
      <c r="F1" s="9"/>
      <c r="G1" s="9"/>
      <c r="H1" s="9"/>
      <c r="I1" s="9"/>
      <c r="J1" s="156"/>
      <c r="K1" s="156"/>
      <c r="L1" s="156"/>
      <c r="M1" s="156"/>
      <c r="N1" s="156"/>
      <c r="O1" s="156"/>
      <c r="R1" s="10"/>
      <c r="S1" s="11" t="s">
        <v>57</v>
      </c>
      <c r="T1" s="12"/>
      <c r="U1" s="10"/>
    </row>
    <row r="2" spans="1:21" ht="18" x14ac:dyDescent="0.4">
      <c r="A2" s="9"/>
      <c r="B2" s="9"/>
      <c r="C2" s="9"/>
      <c r="D2" s="9"/>
      <c r="E2" s="9"/>
      <c r="F2" s="9"/>
      <c r="G2" s="9"/>
      <c r="H2" s="9"/>
      <c r="I2" s="9"/>
      <c r="J2" s="156"/>
      <c r="K2" s="156"/>
      <c r="L2" s="156"/>
      <c r="M2" s="156"/>
      <c r="N2" s="156"/>
      <c r="O2" s="156"/>
    </row>
    <row r="3" spans="1:21" ht="18" x14ac:dyDescent="0.4">
      <c r="A3" s="9"/>
      <c r="B3" s="9"/>
      <c r="C3" s="9"/>
      <c r="D3" s="9"/>
      <c r="E3" s="9"/>
      <c r="F3" s="9"/>
      <c r="G3" s="9"/>
      <c r="H3" s="9"/>
      <c r="I3" s="9"/>
      <c r="J3" s="156"/>
      <c r="K3" s="156"/>
      <c r="L3" s="156"/>
      <c r="M3" s="156"/>
      <c r="N3" s="156"/>
      <c r="O3" s="156"/>
      <c r="R3" s="12">
        <v>2020</v>
      </c>
    </row>
    <row r="4" spans="1:21" ht="18" x14ac:dyDescent="0.4">
      <c r="A4" s="9"/>
      <c r="B4" s="9"/>
      <c r="C4" s="9"/>
      <c r="D4" s="9"/>
      <c r="E4" s="9"/>
      <c r="F4" s="9"/>
      <c r="K4" s="9"/>
      <c r="L4" s="9"/>
      <c r="M4" s="9"/>
      <c r="N4" s="9"/>
      <c r="O4" s="9"/>
      <c r="R4" s="12">
        <v>2021</v>
      </c>
    </row>
    <row r="5" spans="1:21" ht="18.75" x14ac:dyDescent="0.3">
      <c r="A5" s="9"/>
      <c r="B5" s="9"/>
      <c r="C5" s="9"/>
      <c r="D5" s="9"/>
      <c r="E5" s="9"/>
      <c r="G5" s="168" t="s">
        <v>57</v>
      </c>
      <c r="H5" s="168"/>
      <c r="I5" s="168"/>
      <c r="J5" s="168"/>
      <c r="K5" s="168"/>
      <c r="L5" s="9"/>
      <c r="M5" s="9"/>
      <c r="N5" s="9"/>
      <c r="O5" s="9"/>
      <c r="R5" s="12">
        <v>2022</v>
      </c>
    </row>
    <row r="6" spans="1:21" ht="18.75" x14ac:dyDescent="0.3">
      <c r="A6" s="13"/>
      <c r="B6" s="13"/>
      <c r="C6" s="14"/>
      <c r="D6" s="14"/>
      <c r="F6" s="167" t="s">
        <v>58</v>
      </c>
      <c r="G6" s="167"/>
      <c r="H6" s="167"/>
      <c r="I6" s="167"/>
      <c r="J6" s="167"/>
      <c r="K6" s="167"/>
      <c r="L6" s="167"/>
      <c r="M6" s="137" t="s">
        <v>197</v>
      </c>
      <c r="N6" s="15"/>
      <c r="O6" s="15"/>
      <c r="R6" s="12">
        <v>2023</v>
      </c>
    </row>
    <row r="7" spans="1:21" ht="18.75" x14ac:dyDescent="0.3">
      <c r="A7" s="13"/>
      <c r="D7" s="48" t="s">
        <v>59</v>
      </c>
      <c r="E7" s="16">
        <v>2024</v>
      </c>
      <c r="F7" s="10" t="s">
        <v>60</v>
      </c>
      <c r="G7" s="44" t="s">
        <v>109</v>
      </c>
      <c r="H7" s="44"/>
      <c r="J7" s="45">
        <v>2025</v>
      </c>
      <c r="K7" s="49" t="s">
        <v>61</v>
      </c>
      <c r="L7" s="45">
        <v>2026</v>
      </c>
      <c r="M7" s="44" t="s">
        <v>62</v>
      </c>
      <c r="R7" s="12">
        <v>2024</v>
      </c>
    </row>
    <row r="8" spans="1:21" ht="18.75" x14ac:dyDescent="0.3">
      <c r="A8" s="9"/>
      <c r="B8" s="9"/>
      <c r="C8" s="9"/>
      <c r="D8" s="9"/>
      <c r="E8" s="9"/>
      <c r="G8" s="43" t="s">
        <v>63</v>
      </c>
      <c r="H8" s="165">
        <v>45657</v>
      </c>
      <c r="I8" s="166"/>
      <c r="J8" s="47" t="s">
        <v>64</v>
      </c>
      <c r="K8" s="9"/>
      <c r="L8" s="9"/>
      <c r="O8" s="9"/>
      <c r="R8" s="12">
        <v>2025</v>
      </c>
    </row>
    <row r="9" spans="1:21" ht="30" customHeight="1" x14ac:dyDescent="0.4">
      <c r="A9" s="9"/>
      <c r="B9" s="9"/>
      <c r="C9" s="9"/>
      <c r="D9" s="9"/>
      <c r="E9" s="9"/>
      <c r="F9" s="17"/>
      <c r="G9" s="19"/>
      <c r="H9" s="19"/>
      <c r="I9" s="18"/>
      <c r="J9" s="9"/>
      <c r="K9" s="9"/>
      <c r="L9" s="9"/>
      <c r="O9" s="9"/>
      <c r="R9" s="12"/>
    </row>
    <row r="10" spans="1:21" ht="18.75" customHeight="1" x14ac:dyDescent="0.3">
      <c r="A10" s="162" t="s">
        <v>65</v>
      </c>
      <c r="B10" s="162"/>
      <c r="C10" s="162"/>
      <c r="D10" s="163" t="s">
        <v>198</v>
      </c>
      <c r="E10" s="163"/>
      <c r="F10" s="163"/>
      <c r="G10" s="163"/>
      <c r="H10" s="163"/>
      <c r="I10" s="163"/>
      <c r="J10" s="163"/>
      <c r="K10" s="163"/>
      <c r="L10" s="163"/>
      <c r="M10" s="163"/>
      <c r="N10" s="9"/>
      <c r="O10" s="20" t="s">
        <v>66</v>
      </c>
      <c r="R10" s="12">
        <v>2026</v>
      </c>
    </row>
    <row r="11" spans="1:21" ht="39.75" customHeight="1" x14ac:dyDescent="0.3">
      <c r="A11" s="162"/>
      <c r="B11" s="162"/>
      <c r="C11" s="162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21" t="s">
        <v>67</v>
      </c>
      <c r="O11" s="99" t="s">
        <v>163</v>
      </c>
      <c r="R11" s="12">
        <v>2027</v>
      </c>
    </row>
    <row r="12" spans="1:21" ht="18.75" customHeight="1" x14ac:dyDescent="0.3">
      <c r="A12" s="162"/>
      <c r="B12" s="162"/>
      <c r="C12" s="162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22" t="s">
        <v>68</v>
      </c>
      <c r="O12" s="33">
        <v>45672</v>
      </c>
      <c r="R12" s="12">
        <v>2028</v>
      </c>
    </row>
    <row r="13" spans="1:21" ht="53.25" customHeight="1" x14ac:dyDescent="0.3">
      <c r="A13" s="50"/>
      <c r="B13" s="50"/>
      <c r="C13" s="50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21" t="s">
        <v>69</v>
      </c>
      <c r="O13" s="23"/>
      <c r="R13" s="12"/>
    </row>
    <row r="14" spans="1:21" ht="18.75" customHeight="1" x14ac:dyDescent="0.3">
      <c r="A14" s="160" t="s">
        <v>110</v>
      </c>
      <c r="B14" s="160"/>
      <c r="C14" s="160"/>
      <c r="D14" s="170" t="s">
        <v>112</v>
      </c>
      <c r="E14" s="170"/>
      <c r="F14" s="170"/>
      <c r="G14" s="170"/>
      <c r="H14" s="170"/>
      <c r="I14" s="170"/>
      <c r="J14" s="170"/>
      <c r="K14" s="170"/>
      <c r="L14" s="170"/>
      <c r="M14" s="170"/>
      <c r="N14" s="9" t="s">
        <v>70</v>
      </c>
      <c r="O14" s="20" t="s">
        <v>4</v>
      </c>
      <c r="R14" s="12"/>
    </row>
    <row r="15" spans="1:21" ht="18.75" x14ac:dyDescent="0.3">
      <c r="A15" s="160"/>
      <c r="B15" s="160"/>
      <c r="C15" s="160"/>
      <c r="D15" s="156" t="s">
        <v>113</v>
      </c>
      <c r="E15" s="156"/>
      <c r="F15" s="156"/>
      <c r="G15" s="156"/>
      <c r="H15" s="156"/>
      <c r="I15" s="156"/>
      <c r="J15" s="156"/>
      <c r="K15" s="156"/>
      <c r="L15" s="156"/>
      <c r="M15" s="156"/>
      <c r="N15" s="9" t="s">
        <v>70</v>
      </c>
      <c r="O15" s="20" t="s">
        <v>48</v>
      </c>
      <c r="R15" s="12">
        <v>2030</v>
      </c>
    </row>
    <row r="16" spans="1:21" ht="18.75" x14ac:dyDescent="0.3">
      <c r="A16" s="160"/>
      <c r="B16" s="160"/>
      <c r="C16" s="160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9" t="s">
        <v>70</v>
      </c>
      <c r="O16" s="20" t="s">
        <v>71</v>
      </c>
      <c r="R16" s="24" t="s">
        <v>70</v>
      </c>
      <c r="S16" s="25" t="s">
        <v>4</v>
      </c>
    </row>
    <row r="17" spans="1:19" ht="18.75" customHeight="1" x14ac:dyDescent="0.3">
      <c r="A17" s="160"/>
      <c r="B17" s="160"/>
      <c r="C17" s="160"/>
      <c r="D17" s="158" t="s">
        <v>111</v>
      </c>
      <c r="E17" s="158"/>
      <c r="F17" s="158"/>
      <c r="G17" s="158"/>
      <c r="H17" s="158"/>
      <c r="I17" s="158"/>
      <c r="J17" s="158"/>
      <c r="K17" s="158"/>
      <c r="L17" s="158"/>
      <c r="M17" s="158"/>
      <c r="N17" s="9" t="s">
        <v>70</v>
      </c>
      <c r="O17" s="20" t="s">
        <v>72</v>
      </c>
      <c r="R17" s="24"/>
      <c r="S17" s="25" t="s">
        <v>48</v>
      </c>
    </row>
    <row r="18" spans="1:19" ht="18.75" x14ac:dyDescent="0.3">
      <c r="A18" s="9"/>
      <c r="B18" s="9"/>
      <c r="C18" s="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9" t="s">
        <v>70</v>
      </c>
      <c r="O18" s="20" t="s">
        <v>73</v>
      </c>
      <c r="R18" s="24"/>
      <c r="S18" s="25"/>
    </row>
    <row r="19" spans="1:19" ht="18.75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R19" s="24"/>
      <c r="S19" s="26" t="s">
        <v>71</v>
      </c>
    </row>
    <row r="20" spans="1:19" ht="18.75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R20" s="24"/>
      <c r="S20" s="24" t="s">
        <v>72</v>
      </c>
    </row>
    <row r="21" spans="1:19" ht="18.75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S21" s="30" t="s">
        <v>73</v>
      </c>
    </row>
    <row r="22" spans="1:19" ht="18.75" x14ac:dyDescent="0.3">
      <c r="A22" s="27" t="s">
        <v>74</v>
      </c>
      <c r="B22" s="27"/>
      <c r="C22" s="27"/>
      <c r="D22" s="27"/>
      <c r="E22" s="27"/>
      <c r="F22" s="161" t="s">
        <v>75</v>
      </c>
      <c r="G22" s="161"/>
      <c r="H22" s="161"/>
      <c r="I22" s="27"/>
      <c r="J22" s="27"/>
      <c r="K22" s="27"/>
      <c r="L22" s="27"/>
      <c r="M22" s="27"/>
      <c r="N22" s="28"/>
      <c r="O22" s="28"/>
      <c r="S22" s="30" t="s">
        <v>108</v>
      </c>
    </row>
    <row r="23" spans="1:19" ht="18.75" x14ac:dyDescent="0.3">
      <c r="R23" s="24" t="s">
        <v>192</v>
      </c>
      <c r="S23" s="24"/>
    </row>
    <row r="24" spans="1:19" ht="18.75" x14ac:dyDescent="0.3">
      <c r="R24" s="29" t="s">
        <v>75</v>
      </c>
    </row>
  </sheetData>
  <sheetProtection selectLockedCells="1"/>
  <mergeCells count="15">
    <mergeCell ref="D15:M16"/>
    <mergeCell ref="D17:M18"/>
    <mergeCell ref="A14:C17"/>
    <mergeCell ref="F22:H22"/>
    <mergeCell ref="J1:O1"/>
    <mergeCell ref="J2:O2"/>
    <mergeCell ref="J3:O3"/>
    <mergeCell ref="A19:M19"/>
    <mergeCell ref="A10:C12"/>
    <mergeCell ref="D10:M12"/>
    <mergeCell ref="H8:I8"/>
    <mergeCell ref="F6:L6"/>
    <mergeCell ref="G5:K5"/>
    <mergeCell ref="D13:M13"/>
    <mergeCell ref="D14:M14"/>
  </mergeCells>
  <dataValidations count="7">
    <dataValidation type="list" allowBlank="1" showInputMessage="1" showErrorMessage="1" sqref="E7 J7 L7">
      <formula1>$R$3:$R$15</formula1>
    </dataValidation>
    <dataValidation type="list" allowBlank="1" showInputMessage="1" showErrorMessage="1" sqref="N14:N18">
      <formula1>$R$16:$R$17</formula1>
    </dataValidation>
    <dataValidation type="date" allowBlank="1" showInputMessage="1" showErrorMessage="1" sqref="G9">
      <formula1>43778</formula1>
      <formula2>44227</formula2>
    </dataValidation>
    <dataValidation type="list" allowBlank="1" showInputMessage="1" showErrorMessage="1" sqref="O14:O18">
      <formula1>$S$16:$S$23</formula1>
    </dataValidation>
    <dataValidation type="list" allowBlank="1" showInputMessage="1" showErrorMessage="1" sqref="F22:H22">
      <formula1>$R$23:$R$24</formula1>
    </dataValidation>
    <dataValidation type="list" allowBlank="1" showErrorMessage="1" sqref="D13">
      <formula1>выбор</formula1>
      <formula2>0</formula2>
    </dataValidation>
    <dataValidation type="list" allowBlank="1" showInputMessage="1" showErrorMessage="1" sqref="G5:K5">
      <formula1>$R$1:$T$1</formula1>
    </dataValidation>
  </dataValidations>
  <pageMargins left="0.7" right="0.7" top="0.75" bottom="0.75" header="0.3" footer="0.3"/>
  <pageSetup paperSize="9" scale="98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1"/>
  <sheetViews>
    <sheetView tabSelected="1" topLeftCell="A4" zoomScale="80" zoomScaleNormal="80" workbookViewId="0">
      <selection activeCell="G33" sqref="G33"/>
    </sheetView>
  </sheetViews>
  <sheetFormatPr defaultRowHeight="15" x14ac:dyDescent="0.25"/>
  <cols>
    <col min="1" max="1" width="8.5703125" customWidth="1"/>
    <col min="2" max="2" width="44.42578125" customWidth="1"/>
    <col min="3" max="3" width="24" customWidth="1"/>
    <col min="4" max="4" width="25.85546875" customWidth="1"/>
    <col min="5" max="5" width="17.28515625" hidden="1" customWidth="1"/>
    <col min="6" max="6" width="33.5703125" customWidth="1"/>
    <col min="7" max="7" width="18.5703125" customWidth="1"/>
    <col min="8" max="8" width="17.140625" customWidth="1"/>
    <col min="9" max="9" width="17.5703125" customWidth="1"/>
    <col min="10" max="10" width="12.5703125" style="61" hidden="1" customWidth="1"/>
  </cols>
  <sheetData>
    <row r="1" spans="1:10" ht="35.25" customHeight="1" thickBot="1" x14ac:dyDescent="0.3">
      <c r="A1" s="179" t="s">
        <v>164</v>
      </c>
      <c r="B1" s="179"/>
      <c r="C1" s="179"/>
      <c r="D1" s="179"/>
      <c r="E1" s="173" t="s">
        <v>76</v>
      </c>
      <c r="F1" s="174"/>
      <c r="G1" s="175" t="s">
        <v>146</v>
      </c>
      <c r="H1" s="175"/>
      <c r="I1" s="175"/>
      <c r="J1" s="171" t="s">
        <v>147</v>
      </c>
    </row>
    <row r="2" spans="1:10" ht="83.25" customHeight="1" thickBot="1" x14ac:dyDescent="0.3">
      <c r="A2" s="81" t="s">
        <v>77</v>
      </c>
      <c r="B2" s="82" t="s">
        <v>78</v>
      </c>
      <c r="C2" s="82" t="s">
        <v>79</v>
      </c>
      <c r="D2" s="82" t="s">
        <v>80</v>
      </c>
      <c r="E2" s="83" t="s">
        <v>165</v>
      </c>
      <c r="F2" s="84" t="s">
        <v>193</v>
      </c>
      <c r="G2" s="85" t="s">
        <v>166</v>
      </c>
      <c r="H2" s="85" t="s">
        <v>167</v>
      </c>
      <c r="I2" s="86" t="s">
        <v>168</v>
      </c>
      <c r="J2" s="172"/>
    </row>
    <row r="3" spans="1:10" x14ac:dyDescent="0.25">
      <c r="A3" s="81">
        <v>1</v>
      </c>
      <c r="B3" s="82">
        <v>2</v>
      </c>
      <c r="C3" s="82">
        <v>3</v>
      </c>
      <c r="D3" s="82">
        <v>4</v>
      </c>
      <c r="E3" s="83">
        <v>5</v>
      </c>
      <c r="F3" s="87">
        <v>5</v>
      </c>
      <c r="G3" s="88">
        <v>6</v>
      </c>
      <c r="H3" s="88">
        <v>8</v>
      </c>
      <c r="I3" s="89">
        <v>9</v>
      </c>
      <c r="J3" s="90">
        <v>11</v>
      </c>
    </row>
    <row r="4" spans="1:10" ht="24" customHeight="1" x14ac:dyDescent="0.25">
      <c r="A4" s="180" t="s">
        <v>81</v>
      </c>
      <c r="B4" s="91" t="s">
        <v>82</v>
      </c>
      <c r="C4" s="88" t="s">
        <v>83</v>
      </c>
      <c r="D4" s="88" t="s">
        <v>84</v>
      </c>
      <c r="E4" s="92"/>
      <c r="F4" s="133">
        <v>656</v>
      </c>
      <c r="G4" s="60">
        <v>674</v>
      </c>
      <c r="H4" s="60">
        <v>620</v>
      </c>
      <c r="I4" s="102">
        <f>(G4*8+H4*4)/12</f>
        <v>656</v>
      </c>
      <c r="J4" s="93">
        <f t="shared" ref="J4:J24" si="0">I4-F4</f>
        <v>0</v>
      </c>
    </row>
    <row r="5" spans="1:10" ht="24" customHeight="1" x14ac:dyDescent="0.25">
      <c r="A5" s="181"/>
      <c r="B5" s="91" t="s">
        <v>85</v>
      </c>
      <c r="C5" s="88" t="s">
        <v>83</v>
      </c>
      <c r="D5" s="88" t="s">
        <v>86</v>
      </c>
      <c r="E5" s="92"/>
      <c r="F5" s="133">
        <v>37</v>
      </c>
      <c r="G5" s="60">
        <v>42</v>
      </c>
      <c r="H5" s="60">
        <v>27</v>
      </c>
      <c r="I5" s="102">
        <f t="shared" ref="I5:I24" si="1">(G5*8+H5*4)/12</f>
        <v>37</v>
      </c>
      <c r="J5" s="93">
        <f t="shared" si="0"/>
        <v>0</v>
      </c>
    </row>
    <row r="6" spans="1:10" ht="24" customHeight="1" x14ac:dyDescent="0.25">
      <c r="A6" s="181"/>
      <c r="B6" s="91" t="s">
        <v>87</v>
      </c>
      <c r="C6" s="88" t="s">
        <v>83</v>
      </c>
      <c r="D6" s="88" t="s">
        <v>88</v>
      </c>
      <c r="E6" s="92"/>
      <c r="F6" s="133">
        <v>11.67</v>
      </c>
      <c r="G6" s="60">
        <v>12</v>
      </c>
      <c r="H6" s="60">
        <v>11</v>
      </c>
      <c r="I6" s="102">
        <f t="shared" si="1"/>
        <v>11.666666666666666</v>
      </c>
      <c r="J6" s="93">
        <f t="shared" si="0"/>
        <v>-3.3333333333338544E-3</v>
      </c>
    </row>
    <row r="7" spans="1:10" ht="24" customHeight="1" x14ac:dyDescent="0.25">
      <c r="A7" s="181"/>
      <c r="B7" s="91" t="s">
        <v>87</v>
      </c>
      <c r="C7" s="88" t="s">
        <v>89</v>
      </c>
      <c r="D7" s="88" t="s">
        <v>90</v>
      </c>
      <c r="E7" s="92"/>
      <c r="F7" s="133">
        <v>0</v>
      </c>
      <c r="G7" s="60">
        <v>0</v>
      </c>
      <c r="H7" s="60">
        <v>0</v>
      </c>
      <c r="I7" s="102">
        <f t="shared" si="1"/>
        <v>0</v>
      </c>
      <c r="J7" s="93">
        <f t="shared" si="0"/>
        <v>0</v>
      </c>
    </row>
    <row r="8" spans="1:10" ht="24" customHeight="1" x14ac:dyDescent="0.25">
      <c r="A8" s="182"/>
      <c r="B8" s="183" t="s">
        <v>100</v>
      </c>
      <c r="C8" s="184"/>
      <c r="D8" s="185"/>
      <c r="E8" s="94">
        <f>SUM(E4:E7)</f>
        <v>0</v>
      </c>
      <c r="F8" s="134">
        <f t="shared" ref="F8:G8" si="2">SUM(F4:F7)</f>
        <v>704.67</v>
      </c>
      <c r="G8" s="80">
        <f t="shared" si="2"/>
        <v>728</v>
      </c>
      <c r="H8" s="80">
        <f t="shared" ref="H8" si="3">SUM(H4:H7)</f>
        <v>658</v>
      </c>
      <c r="I8" s="103">
        <f t="shared" si="1"/>
        <v>704.66666666666663</v>
      </c>
      <c r="J8" s="93">
        <f t="shared" si="0"/>
        <v>-3.3333333333303017E-3</v>
      </c>
    </row>
    <row r="9" spans="1:10" ht="24" customHeight="1" x14ac:dyDescent="0.25">
      <c r="A9" s="180" t="s">
        <v>91</v>
      </c>
      <c r="B9" s="91" t="s">
        <v>82</v>
      </c>
      <c r="C9" s="88" t="s">
        <v>83</v>
      </c>
      <c r="D9" s="88" t="s">
        <v>92</v>
      </c>
      <c r="E9" s="92"/>
      <c r="F9" s="133">
        <v>812.67</v>
      </c>
      <c r="G9" s="60">
        <v>824</v>
      </c>
      <c r="H9" s="60">
        <v>790</v>
      </c>
      <c r="I9" s="102">
        <f t="shared" si="1"/>
        <v>812.66666666666663</v>
      </c>
      <c r="J9" s="93">
        <f t="shared" si="0"/>
        <v>-3.3333333333303017E-3</v>
      </c>
    </row>
    <row r="10" spans="1:10" ht="24" customHeight="1" x14ac:dyDescent="0.25">
      <c r="A10" s="181"/>
      <c r="B10" s="91" t="s">
        <v>93</v>
      </c>
      <c r="C10" s="88" t="s">
        <v>83</v>
      </c>
      <c r="D10" s="88" t="s">
        <v>94</v>
      </c>
      <c r="E10" s="92"/>
      <c r="F10" s="133">
        <v>0</v>
      </c>
      <c r="G10" s="60">
        <v>0</v>
      </c>
      <c r="H10" s="60">
        <v>0</v>
      </c>
      <c r="I10" s="102">
        <f t="shared" si="1"/>
        <v>0</v>
      </c>
      <c r="J10" s="93">
        <f t="shared" si="0"/>
        <v>0</v>
      </c>
    </row>
    <row r="11" spans="1:10" ht="24" customHeight="1" x14ac:dyDescent="0.25">
      <c r="A11" s="181"/>
      <c r="B11" s="91" t="s">
        <v>95</v>
      </c>
      <c r="C11" s="88" t="s">
        <v>83</v>
      </c>
      <c r="D11" s="88" t="s">
        <v>86</v>
      </c>
      <c r="E11" s="92"/>
      <c r="F11" s="133">
        <v>25</v>
      </c>
      <c r="G11" s="60">
        <v>25</v>
      </c>
      <c r="H11" s="60">
        <v>25</v>
      </c>
      <c r="I11" s="102">
        <f t="shared" si="1"/>
        <v>25</v>
      </c>
      <c r="J11" s="93">
        <f t="shared" si="0"/>
        <v>0</v>
      </c>
    </row>
    <row r="12" spans="1:10" ht="24" customHeight="1" x14ac:dyDescent="0.25">
      <c r="A12" s="181"/>
      <c r="B12" s="91" t="s">
        <v>96</v>
      </c>
      <c r="C12" s="88" t="s">
        <v>83</v>
      </c>
      <c r="D12" s="88" t="s">
        <v>88</v>
      </c>
      <c r="E12" s="92"/>
      <c r="F12" s="133">
        <v>9.67</v>
      </c>
      <c r="G12" s="60">
        <v>11</v>
      </c>
      <c r="H12" s="60">
        <v>7</v>
      </c>
      <c r="I12" s="102">
        <f t="shared" si="1"/>
        <v>9.6666666666666661</v>
      </c>
      <c r="J12" s="93">
        <f t="shared" si="0"/>
        <v>-3.3333333333338544E-3</v>
      </c>
    </row>
    <row r="13" spans="1:10" ht="24" customHeight="1" x14ac:dyDescent="0.25">
      <c r="A13" s="181"/>
      <c r="B13" s="91" t="s">
        <v>87</v>
      </c>
      <c r="C13" s="88" t="s">
        <v>89</v>
      </c>
      <c r="D13" s="88" t="s">
        <v>88</v>
      </c>
      <c r="E13" s="92"/>
      <c r="F13" s="133">
        <v>2</v>
      </c>
      <c r="G13" s="60">
        <v>2</v>
      </c>
      <c r="H13" s="60">
        <v>2</v>
      </c>
      <c r="I13" s="102">
        <f t="shared" si="1"/>
        <v>2</v>
      </c>
      <c r="J13" s="93">
        <f t="shared" si="0"/>
        <v>0</v>
      </c>
    </row>
    <row r="14" spans="1:10" ht="24" customHeight="1" x14ac:dyDescent="0.25">
      <c r="A14" s="182"/>
      <c r="B14" s="183" t="s">
        <v>100</v>
      </c>
      <c r="C14" s="184"/>
      <c r="D14" s="185"/>
      <c r="E14" s="94">
        <f>SUM(E9:E13)</f>
        <v>0</v>
      </c>
      <c r="F14" s="134">
        <f t="shared" ref="F14:G14" si="4">SUM(F9:F13)</f>
        <v>849.33999999999992</v>
      </c>
      <c r="G14" s="80">
        <f t="shared" si="4"/>
        <v>862</v>
      </c>
      <c r="H14" s="80">
        <f t="shared" ref="H14" si="5">SUM(H9:H13)</f>
        <v>824</v>
      </c>
      <c r="I14" s="103">
        <f t="shared" si="1"/>
        <v>849.33333333333337</v>
      </c>
      <c r="J14" s="93">
        <f t="shared" si="0"/>
        <v>-6.6666666665469165E-3</v>
      </c>
    </row>
    <row r="15" spans="1:10" ht="24" customHeight="1" x14ac:dyDescent="0.25">
      <c r="A15" s="176" t="s">
        <v>97</v>
      </c>
      <c r="B15" s="88" t="s">
        <v>98</v>
      </c>
      <c r="C15" s="88" t="s">
        <v>83</v>
      </c>
      <c r="D15" s="88" t="s">
        <v>99</v>
      </c>
      <c r="E15" s="92"/>
      <c r="F15" s="133">
        <v>101.33</v>
      </c>
      <c r="G15" s="60">
        <v>92</v>
      </c>
      <c r="H15" s="60">
        <v>120</v>
      </c>
      <c r="I15" s="102">
        <f t="shared" si="1"/>
        <v>101.33333333333333</v>
      </c>
      <c r="J15" s="93">
        <f t="shared" si="0"/>
        <v>3.3333333333303017E-3</v>
      </c>
    </row>
    <row r="16" spans="1:10" ht="30" hidden="1" customHeight="1" x14ac:dyDescent="0.25">
      <c r="A16" s="176"/>
      <c r="B16" s="88" t="s">
        <v>98</v>
      </c>
      <c r="C16" s="88" t="s">
        <v>154</v>
      </c>
      <c r="D16" s="88" t="s">
        <v>99</v>
      </c>
      <c r="E16" s="92"/>
      <c r="F16" s="133"/>
      <c r="G16" s="60"/>
      <c r="H16" s="60"/>
      <c r="I16" s="102">
        <f t="shared" si="1"/>
        <v>0</v>
      </c>
      <c r="J16" s="93">
        <f t="shared" si="0"/>
        <v>0</v>
      </c>
    </row>
    <row r="17" spans="1:72" ht="24" customHeight="1" x14ac:dyDescent="0.25">
      <c r="A17" s="176"/>
      <c r="B17" s="88" t="s">
        <v>96</v>
      </c>
      <c r="C17" s="88" t="s">
        <v>83</v>
      </c>
      <c r="D17" s="88" t="s">
        <v>88</v>
      </c>
      <c r="E17" s="92"/>
      <c r="F17" s="133">
        <v>2</v>
      </c>
      <c r="G17" s="60">
        <v>3</v>
      </c>
      <c r="H17" s="60">
        <v>0</v>
      </c>
      <c r="I17" s="102">
        <f t="shared" si="1"/>
        <v>2</v>
      </c>
      <c r="J17" s="93">
        <f t="shared" si="0"/>
        <v>0</v>
      </c>
    </row>
    <row r="18" spans="1:72" ht="24" customHeight="1" x14ac:dyDescent="0.25">
      <c r="A18" s="176"/>
      <c r="B18" s="88" t="s">
        <v>87</v>
      </c>
      <c r="C18" s="88" t="s">
        <v>89</v>
      </c>
      <c r="D18" s="88" t="s">
        <v>90</v>
      </c>
      <c r="E18" s="92"/>
      <c r="F18" s="133">
        <v>0</v>
      </c>
      <c r="G18" s="60">
        <v>0</v>
      </c>
      <c r="H18" s="60">
        <v>0</v>
      </c>
      <c r="I18" s="102">
        <f t="shared" si="1"/>
        <v>0</v>
      </c>
      <c r="J18" s="93">
        <f t="shared" si="0"/>
        <v>0</v>
      </c>
    </row>
    <row r="19" spans="1:72" ht="24" customHeight="1" x14ac:dyDescent="0.25">
      <c r="A19" s="176"/>
      <c r="B19" s="177" t="s">
        <v>100</v>
      </c>
      <c r="C19" s="177"/>
      <c r="D19" s="177"/>
      <c r="E19" s="95">
        <f>SUM(E15:E18)</f>
        <v>0</v>
      </c>
      <c r="F19" s="135">
        <f>SUM(F15:F18)</f>
        <v>103.33</v>
      </c>
      <c r="G19" s="78">
        <f>SUM(G15:G18)</f>
        <v>95</v>
      </c>
      <c r="H19" s="78">
        <f>SUM(H15:H18)</f>
        <v>120</v>
      </c>
      <c r="I19" s="103">
        <f t="shared" si="1"/>
        <v>103.33333333333333</v>
      </c>
      <c r="J19" s="93">
        <f t="shared" si="0"/>
        <v>3.3333333333303017E-3</v>
      </c>
    </row>
    <row r="20" spans="1:72" ht="24" customHeight="1" x14ac:dyDescent="0.25">
      <c r="A20" s="176" t="s">
        <v>114</v>
      </c>
      <c r="B20" s="31" t="s">
        <v>39</v>
      </c>
      <c r="C20" s="76" t="s">
        <v>115</v>
      </c>
      <c r="D20" s="77" t="s">
        <v>116</v>
      </c>
      <c r="E20" s="92"/>
      <c r="F20" s="133">
        <v>5.33</v>
      </c>
      <c r="G20" s="60">
        <v>5</v>
      </c>
      <c r="H20" s="60">
        <v>6</v>
      </c>
      <c r="I20" s="102">
        <f t="shared" si="1"/>
        <v>5.333333333333333</v>
      </c>
      <c r="J20" s="93">
        <f t="shared" si="0"/>
        <v>3.3333333333329662E-3</v>
      </c>
    </row>
    <row r="21" spans="1:72" ht="24" customHeight="1" x14ac:dyDescent="0.25">
      <c r="A21" s="176"/>
      <c r="B21" s="31" t="s">
        <v>56</v>
      </c>
      <c r="C21" s="76" t="s">
        <v>115</v>
      </c>
      <c r="D21" s="77" t="s">
        <v>116</v>
      </c>
      <c r="E21" s="92"/>
      <c r="F21" s="133">
        <v>11.67</v>
      </c>
      <c r="G21" s="60">
        <v>14</v>
      </c>
      <c r="H21" s="60">
        <v>7</v>
      </c>
      <c r="I21" s="102">
        <f t="shared" si="1"/>
        <v>11.666666666666666</v>
      </c>
      <c r="J21" s="93">
        <f t="shared" si="0"/>
        <v>-3.3333333333338544E-3</v>
      </c>
    </row>
    <row r="22" spans="1:72" ht="24" customHeight="1" x14ac:dyDescent="0.25">
      <c r="A22" s="176"/>
      <c r="B22" s="31" t="s">
        <v>107</v>
      </c>
      <c r="C22" s="76" t="s">
        <v>115</v>
      </c>
      <c r="D22" s="77" t="s">
        <v>116</v>
      </c>
      <c r="E22" s="92"/>
      <c r="F22" s="133">
        <v>2.67</v>
      </c>
      <c r="G22" s="60">
        <v>3</v>
      </c>
      <c r="H22" s="60">
        <v>2</v>
      </c>
      <c r="I22" s="102">
        <f t="shared" si="1"/>
        <v>2.6666666666666665</v>
      </c>
      <c r="J22" s="93">
        <f t="shared" si="0"/>
        <v>-3.3333333333334103E-3</v>
      </c>
    </row>
    <row r="23" spans="1:72" x14ac:dyDescent="0.25">
      <c r="A23" s="176"/>
      <c r="B23" s="177" t="s">
        <v>100</v>
      </c>
      <c r="C23" s="177"/>
      <c r="D23" s="177"/>
      <c r="E23" s="95">
        <f>SUM(E20:E22)</f>
        <v>0</v>
      </c>
      <c r="F23" s="135">
        <f t="shared" ref="F23:H23" si="6">SUM(F20:F22)</f>
        <v>19.670000000000002</v>
      </c>
      <c r="G23" s="78">
        <f t="shared" si="6"/>
        <v>22</v>
      </c>
      <c r="H23" s="78">
        <f t="shared" si="6"/>
        <v>15</v>
      </c>
      <c r="I23" s="103">
        <f t="shared" si="1"/>
        <v>19.666666666666668</v>
      </c>
      <c r="J23" s="93">
        <f t="shared" si="0"/>
        <v>-3.3333333333338544E-3</v>
      </c>
    </row>
    <row r="24" spans="1:72" x14ac:dyDescent="0.25">
      <c r="A24" s="178" t="s">
        <v>100</v>
      </c>
      <c r="B24" s="178"/>
      <c r="C24" s="178"/>
      <c r="D24" s="178"/>
      <c r="E24" s="96">
        <f t="shared" ref="E24:H24" si="7">E8+E14+E19+E23</f>
        <v>0</v>
      </c>
      <c r="F24" s="136">
        <f t="shared" si="7"/>
        <v>1677.0099999999998</v>
      </c>
      <c r="G24" s="79">
        <f t="shared" si="7"/>
        <v>1707</v>
      </c>
      <c r="H24" s="79">
        <f t="shared" si="7"/>
        <v>1617</v>
      </c>
      <c r="I24" s="103">
        <f t="shared" si="1"/>
        <v>1677</v>
      </c>
      <c r="J24" s="93">
        <f t="shared" si="0"/>
        <v>-9.9999999997635314E-3</v>
      </c>
    </row>
    <row r="26" spans="1:72" hidden="1" x14ac:dyDescent="0.25">
      <c r="L26" s="186" t="s">
        <v>148</v>
      </c>
      <c r="M26" s="189" t="s">
        <v>81</v>
      </c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1"/>
      <c r="AB26" s="189" t="s">
        <v>91</v>
      </c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1"/>
      <c r="AT26" s="189" t="s">
        <v>97</v>
      </c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1"/>
      <c r="BF26" s="189" t="s">
        <v>114</v>
      </c>
      <c r="BG26" s="190"/>
      <c r="BH26" s="190"/>
      <c r="BI26" s="190"/>
      <c r="BJ26" s="190"/>
      <c r="BK26" s="190"/>
      <c r="BL26" s="190"/>
      <c r="BM26" s="190"/>
      <c r="BN26" s="190"/>
      <c r="BO26" s="190"/>
      <c r="BP26" s="190"/>
      <c r="BQ26" s="191"/>
      <c r="BR26" s="62" t="s">
        <v>100</v>
      </c>
      <c r="BS26" s="63"/>
      <c r="BT26" s="63"/>
    </row>
    <row r="27" spans="1:72" ht="78" hidden="1" customHeight="1" x14ac:dyDescent="0.25">
      <c r="L27" s="187"/>
      <c r="M27" s="189" t="s">
        <v>82</v>
      </c>
      <c r="N27" s="190"/>
      <c r="O27" s="191"/>
      <c r="P27" s="189" t="s">
        <v>85</v>
      </c>
      <c r="Q27" s="190"/>
      <c r="R27" s="191"/>
      <c r="S27" s="189" t="s">
        <v>87</v>
      </c>
      <c r="T27" s="190"/>
      <c r="U27" s="191"/>
      <c r="V27" s="189" t="s">
        <v>87</v>
      </c>
      <c r="W27" s="190"/>
      <c r="X27" s="191"/>
      <c r="Y27" s="189" t="s">
        <v>100</v>
      </c>
      <c r="Z27" s="190"/>
      <c r="AA27" s="191"/>
      <c r="AB27" s="189" t="s">
        <v>82</v>
      </c>
      <c r="AC27" s="190"/>
      <c r="AD27" s="191"/>
      <c r="AE27" s="189" t="s">
        <v>93</v>
      </c>
      <c r="AF27" s="190"/>
      <c r="AG27" s="191"/>
      <c r="AH27" s="189" t="s">
        <v>95</v>
      </c>
      <c r="AI27" s="190"/>
      <c r="AJ27" s="191"/>
      <c r="AK27" s="189" t="s">
        <v>96</v>
      </c>
      <c r="AL27" s="190"/>
      <c r="AM27" s="191"/>
      <c r="AN27" s="189" t="s">
        <v>87</v>
      </c>
      <c r="AO27" s="190"/>
      <c r="AP27" s="191"/>
      <c r="AQ27" s="189" t="s">
        <v>100</v>
      </c>
      <c r="AR27" s="190"/>
      <c r="AS27" s="191"/>
      <c r="AT27" s="189" t="s">
        <v>98</v>
      </c>
      <c r="AU27" s="190"/>
      <c r="AV27" s="191"/>
      <c r="AW27" s="189" t="s">
        <v>96</v>
      </c>
      <c r="AX27" s="190"/>
      <c r="AY27" s="191"/>
      <c r="AZ27" s="189" t="s">
        <v>87</v>
      </c>
      <c r="BA27" s="190"/>
      <c r="BB27" s="191"/>
      <c r="BC27" s="189" t="s">
        <v>100</v>
      </c>
      <c r="BD27" s="190"/>
      <c r="BE27" s="191"/>
      <c r="BF27" s="189" t="s">
        <v>39</v>
      </c>
      <c r="BG27" s="190"/>
      <c r="BH27" s="191"/>
      <c r="BI27" s="189" t="s">
        <v>56</v>
      </c>
      <c r="BJ27" s="190"/>
      <c r="BK27" s="191"/>
      <c r="BL27" s="189" t="s">
        <v>107</v>
      </c>
      <c r="BM27" s="190"/>
      <c r="BN27" s="191"/>
      <c r="BO27" s="189" t="s">
        <v>100</v>
      </c>
      <c r="BP27" s="190"/>
      <c r="BQ27" s="191"/>
      <c r="BR27" s="62"/>
      <c r="BS27" s="63"/>
      <c r="BT27" s="63"/>
    </row>
    <row r="28" spans="1:72" ht="15" hidden="1" customHeight="1" x14ac:dyDescent="0.25">
      <c r="L28" s="187"/>
      <c r="M28" s="189" t="s">
        <v>83</v>
      </c>
      <c r="N28" s="190"/>
      <c r="O28" s="191"/>
      <c r="P28" s="189" t="s">
        <v>83</v>
      </c>
      <c r="Q28" s="190"/>
      <c r="R28" s="191"/>
      <c r="S28" s="189" t="s">
        <v>83</v>
      </c>
      <c r="T28" s="190"/>
      <c r="U28" s="191"/>
      <c r="V28" s="189" t="s">
        <v>89</v>
      </c>
      <c r="W28" s="190"/>
      <c r="X28" s="191"/>
      <c r="Y28" s="189"/>
      <c r="Z28" s="190"/>
      <c r="AA28" s="191"/>
      <c r="AB28" s="189" t="s">
        <v>83</v>
      </c>
      <c r="AC28" s="190"/>
      <c r="AD28" s="191"/>
      <c r="AE28" s="189" t="s">
        <v>83</v>
      </c>
      <c r="AF28" s="190"/>
      <c r="AG28" s="191"/>
      <c r="AH28" s="189" t="s">
        <v>83</v>
      </c>
      <c r="AI28" s="190"/>
      <c r="AJ28" s="191"/>
      <c r="AK28" s="189" t="s">
        <v>83</v>
      </c>
      <c r="AL28" s="190"/>
      <c r="AM28" s="191"/>
      <c r="AN28" s="189" t="s">
        <v>89</v>
      </c>
      <c r="AO28" s="190"/>
      <c r="AP28" s="191"/>
      <c r="AQ28" s="189"/>
      <c r="AR28" s="190"/>
      <c r="AS28" s="191"/>
      <c r="AT28" s="189" t="s">
        <v>83</v>
      </c>
      <c r="AU28" s="190"/>
      <c r="AV28" s="191"/>
      <c r="AW28" s="189" t="s">
        <v>83</v>
      </c>
      <c r="AX28" s="190"/>
      <c r="AY28" s="191"/>
      <c r="AZ28" s="189" t="s">
        <v>89</v>
      </c>
      <c r="BA28" s="190"/>
      <c r="BB28" s="191"/>
      <c r="BC28" s="189"/>
      <c r="BD28" s="190"/>
      <c r="BE28" s="191"/>
      <c r="BF28" s="189" t="s">
        <v>115</v>
      </c>
      <c r="BG28" s="190"/>
      <c r="BH28" s="191"/>
      <c r="BI28" s="189" t="s">
        <v>115</v>
      </c>
      <c r="BJ28" s="190"/>
      <c r="BK28" s="191"/>
      <c r="BL28" s="189" t="s">
        <v>115</v>
      </c>
      <c r="BM28" s="190"/>
      <c r="BN28" s="191"/>
      <c r="BO28" s="189"/>
      <c r="BP28" s="190"/>
      <c r="BQ28" s="191"/>
      <c r="BR28" s="62"/>
      <c r="BS28" s="63"/>
      <c r="BT28" s="63"/>
    </row>
    <row r="29" spans="1:72" s="64" customFormat="1" ht="49.5" hidden="1" customHeight="1" x14ac:dyDescent="0.25">
      <c r="L29" s="187"/>
      <c r="M29" s="189" t="s">
        <v>84</v>
      </c>
      <c r="N29" s="190"/>
      <c r="O29" s="191"/>
      <c r="P29" s="189" t="s">
        <v>86</v>
      </c>
      <c r="Q29" s="190"/>
      <c r="R29" s="191"/>
      <c r="S29" s="189" t="s">
        <v>88</v>
      </c>
      <c r="T29" s="190"/>
      <c r="U29" s="191"/>
      <c r="V29" s="189" t="s">
        <v>90</v>
      </c>
      <c r="W29" s="190"/>
      <c r="X29" s="191"/>
      <c r="Y29" s="189"/>
      <c r="Z29" s="190"/>
      <c r="AA29" s="191"/>
      <c r="AB29" s="189" t="s">
        <v>92</v>
      </c>
      <c r="AC29" s="190"/>
      <c r="AD29" s="191"/>
      <c r="AE29" s="189" t="s">
        <v>94</v>
      </c>
      <c r="AF29" s="190"/>
      <c r="AG29" s="191"/>
      <c r="AH29" s="189" t="s">
        <v>86</v>
      </c>
      <c r="AI29" s="190"/>
      <c r="AJ29" s="191"/>
      <c r="AK29" s="189" t="s">
        <v>88</v>
      </c>
      <c r="AL29" s="190"/>
      <c r="AM29" s="191"/>
      <c r="AN29" s="189" t="s">
        <v>88</v>
      </c>
      <c r="AO29" s="190"/>
      <c r="AP29" s="191"/>
      <c r="AQ29" s="189"/>
      <c r="AR29" s="190"/>
      <c r="AS29" s="191"/>
      <c r="AT29" s="189" t="s">
        <v>149</v>
      </c>
      <c r="AU29" s="190"/>
      <c r="AV29" s="191"/>
      <c r="AW29" s="189" t="s">
        <v>88</v>
      </c>
      <c r="AX29" s="190"/>
      <c r="AY29" s="191"/>
      <c r="AZ29" s="189" t="s">
        <v>90</v>
      </c>
      <c r="BA29" s="190"/>
      <c r="BB29" s="191"/>
      <c r="BC29" s="189"/>
      <c r="BD29" s="190"/>
      <c r="BE29" s="191"/>
      <c r="BF29" s="189" t="s">
        <v>116</v>
      </c>
      <c r="BG29" s="190"/>
      <c r="BH29" s="191"/>
      <c r="BI29" s="189" t="s">
        <v>116</v>
      </c>
      <c r="BJ29" s="190"/>
      <c r="BK29" s="191"/>
      <c r="BL29" s="189" t="s">
        <v>116</v>
      </c>
      <c r="BM29" s="190"/>
      <c r="BN29" s="191"/>
      <c r="BO29" s="189"/>
      <c r="BP29" s="190"/>
      <c r="BQ29" s="191"/>
      <c r="BR29" s="65"/>
      <c r="BS29" s="66"/>
      <c r="BT29" s="66"/>
    </row>
    <row r="30" spans="1:72" s="64" customFormat="1" ht="49.5" hidden="1" customHeight="1" x14ac:dyDescent="0.25">
      <c r="L30" s="188"/>
      <c r="M30" s="67" t="s">
        <v>150</v>
      </c>
      <c r="N30" s="67" t="s">
        <v>151</v>
      </c>
      <c r="O30" s="67" t="s">
        <v>152</v>
      </c>
      <c r="P30" s="67" t="s">
        <v>150</v>
      </c>
      <c r="Q30" s="67" t="s">
        <v>151</v>
      </c>
      <c r="R30" s="67" t="s">
        <v>152</v>
      </c>
      <c r="S30" s="67" t="s">
        <v>150</v>
      </c>
      <c r="T30" s="67" t="s">
        <v>151</v>
      </c>
      <c r="U30" s="67" t="s">
        <v>152</v>
      </c>
      <c r="V30" s="67" t="s">
        <v>150</v>
      </c>
      <c r="W30" s="67" t="s">
        <v>151</v>
      </c>
      <c r="X30" s="67" t="s">
        <v>152</v>
      </c>
      <c r="Y30" s="68" t="s">
        <v>150</v>
      </c>
      <c r="Z30" s="68" t="s">
        <v>151</v>
      </c>
      <c r="AA30" s="68" t="s">
        <v>152</v>
      </c>
      <c r="AB30" s="69" t="s">
        <v>150</v>
      </c>
      <c r="AC30" s="69" t="s">
        <v>151</v>
      </c>
      <c r="AD30" s="69" t="s">
        <v>152</v>
      </c>
      <c r="AE30" s="69" t="s">
        <v>150</v>
      </c>
      <c r="AF30" s="69" t="s">
        <v>151</v>
      </c>
      <c r="AG30" s="69" t="s">
        <v>152</v>
      </c>
      <c r="AH30" s="69" t="s">
        <v>150</v>
      </c>
      <c r="AI30" s="69" t="s">
        <v>151</v>
      </c>
      <c r="AJ30" s="69" t="s">
        <v>152</v>
      </c>
      <c r="AK30" s="69" t="s">
        <v>150</v>
      </c>
      <c r="AL30" s="69" t="s">
        <v>151</v>
      </c>
      <c r="AM30" s="69" t="s">
        <v>152</v>
      </c>
      <c r="AN30" s="69" t="s">
        <v>150</v>
      </c>
      <c r="AO30" s="69" t="s">
        <v>151</v>
      </c>
      <c r="AP30" s="69" t="s">
        <v>152</v>
      </c>
      <c r="AQ30" s="68" t="s">
        <v>150</v>
      </c>
      <c r="AR30" s="68" t="s">
        <v>151</v>
      </c>
      <c r="AS30" s="68" t="s">
        <v>152</v>
      </c>
      <c r="AT30" s="69" t="s">
        <v>150</v>
      </c>
      <c r="AU30" s="69" t="s">
        <v>151</v>
      </c>
      <c r="AV30" s="69" t="s">
        <v>152</v>
      </c>
      <c r="AW30" s="69" t="s">
        <v>150</v>
      </c>
      <c r="AX30" s="69" t="s">
        <v>151</v>
      </c>
      <c r="AY30" s="69" t="s">
        <v>152</v>
      </c>
      <c r="AZ30" s="69" t="s">
        <v>150</v>
      </c>
      <c r="BA30" s="69" t="s">
        <v>151</v>
      </c>
      <c r="BB30" s="69" t="s">
        <v>152</v>
      </c>
      <c r="BC30" s="68" t="s">
        <v>150</v>
      </c>
      <c r="BD30" s="68" t="s">
        <v>151</v>
      </c>
      <c r="BE30" s="68" t="s">
        <v>152</v>
      </c>
      <c r="BF30" s="69" t="s">
        <v>150</v>
      </c>
      <c r="BG30" s="69" t="s">
        <v>151</v>
      </c>
      <c r="BH30" s="69" t="s">
        <v>152</v>
      </c>
      <c r="BI30" s="69" t="s">
        <v>150</v>
      </c>
      <c r="BJ30" s="69" t="s">
        <v>151</v>
      </c>
      <c r="BK30" s="69" t="s">
        <v>152</v>
      </c>
      <c r="BL30" s="69" t="s">
        <v>150</v>
      </c>
      <c r="BM30" s="69" t="s">
        <v>151</v>
      </c>
      <c r="BN30" s="69" t="s">
        <v>152</v>
      </c>
      <c r="BO30" s="68" t="s">
        <v>150</v>
      </c>
      <c r="BP30" s="68" t="s">
        <v>151</v>
      </c>
      <c r="BQ30" s="68" t="s">
        <v>152</v>
      </c>
      <c r="BR30" s="70" t="s">
        <v>150</v>
      </c>
      <c r="BS30" s="70" t="s">
        <v>151</v>
      </c>
      <c r="BT30" s="70" t="s">
        <v>152</v>
      </c>
    </row>
    <row r="31" spans="1:72" s="64" customFormat="1" ht="40.5" hidden="1" customHeight="1" x14ac:dyDescent="0.25">
      <c r="L31" s="71"/>
      <c r="M31" s="72">
        <f>E4</f>
        <v>0</v>
      </c>
      <c r="N31" s="72">
        <f>I4</f>
        <v>656</v>
      </c>
      <c r="O31" s="72">
        <f>N31-M31</f>
        <v>656</v>
      </c>
      <c r="P31" s="72">
        <f>E5</f>
        <v>0</v>
      </c>
      <c r="Q31" s="72">
        <f>I5</f>
        <v>37</v>
      </c>
      <c r="R31" s="72">
        <f>Q31-P31</f>
        <v>37</v>
      </c>
      <c r="S31" s="72">
        <f>E6</f>
        <v>0</v>
      </c>
      <c r="T31" s="72">
        <f>I6</f>
        <v>11.666666666666666</v>
      </c>
      <c r="U31" s="72">
        <f>T31-S31</f>
        <v>11.666666666666666</v>
      </c>
      <c r="V31" s="72">
        <f>E7</f>
        <v>0</v>
      </c>
      <c r="W31" s="72">
        <f>I7</f>
        <v>0</v>
      </c>
      <c r="X31" s="72">
        <f>W31-V31</f>
        <v>0</v>
      </c>
      <c r="Y31" s="73">
        <f>M31+P31+S31+V31</f>
        <v>0</v>
      </c>
      <c r="Z31" s="73">
        <f>N31+Q31+T31+W31</f>
        <v>704.66666666666663</v>
      </c>
      <c r="AA31" s="73">
        <f>O31+R31+U31+X31</f>
        <v>704.66666666666663</v>
      </c>
      <c r="AB31" s="72">
        <f>E9</f>
        <v>0</v>
      </c>
      <c r="AC31" s="72">
        <f>I9</f>
        <v>812.66666666666663</v>
      </c>
      <c r="AD31" s="72">
        <f>AC31-AB31</f>
        <v>812.66666666666663</v>
      </c>
      <c r="AE31" s="72">
        <f>E10</f>
        <v>0</v>
      </c>
      <c r="AF31" s="72">
        <f>I10</f>
        <v>0</v>
      </c>
      <c r="AG31" s="72">
        <f>AF31-AE31</f>
        <v>0</v>
      </c>
      <c r="AH31" s="72">
        <f>E11</f>
        <v>0</v>
      </c>
      <c r="AI31" s="72">
        <f>I11</f>
        <v>25</v>
      </c>
      <c r="AJ31" s="72">
        <f>AI31-AH31</f>
        <v>25</v>
      </c>
      <c r="AK31" s="72">
        <f>E12</f>
        <v>0</v>
      </c>
      <c r="AL31" s="72">
        <f>I12</f>
        <v>9.6666666666666661</v>
      </c>
      <c r="AM31" s="72">
        <f>AL31-AK31</f>
        <v>9.6666666666666661</v>
      </c>
      <c r="AN31" s="72">
        <f>E13</f>
        <v>0</v>
      </c>
      <c r="AO31" s="72">
        <f>I13</f>
        <v>2</v>
      </c>
      <c r="AP31" s="72">
        <f>AO31-AN31</f>
        <v>2</v>
      </c>
      <c r="AQ31" s="73">
        <f>AB31+AE31+AH31+AK31+AN31</f>
        <v>0</v>
      </c>
      <c r="AR31" s="73">
        <f>AC31+AF31+AI31+AL31+AO31</f>
        <v>849.33333333333326</v>
      </c>
      <c r="AS31" s="73">
        <f>AD31+AG31+AJ31+AM31+AP31</f>
        <v>849.33333333333326</v>
      </c>
      <c r="AT31" s="72">
        <f>E16</f>
        <v>0</v>
      </c>
      <c r="AU31" s="72">
        <f>I16</f>
        <v>0</v>
      </c>
      <c r="AV31" s="72">
        <f>AU31-AT31</f>
        <v>0</v>
      </c>
      <c r="AW31" s="72">
        <f>E17</f>
        <v>0</v>
      </c>
      <c r="AX31" s="72">
        <f>I17</f>
        <v>2</v>
      </c>
      <c r="AY31" s="72">
        <f>AX31-AW31</f>
        <v>2</v>
      </c>
      <c r="AZ31" s="72">
        <f>E18</f>
        <v>0</v>
      </c>
      <c r="BA31" s="72">
        <f>I18</f>
        <v>0</v>
      </c>
      <c r="BB31" s="72">
        <f>BA31-AZ31</f>
        <v>0</v>
      </c>
      <c r="BC31" s="73">
        <f>AT31+AW31+AZ31</f>
        <v>0</v>
      </c>
      <c r="BD31" s="73">
        <f>AU31+AX31+BA31</f>
        <v>2</v>
      </c>
      <c r="BE31" s="73">
        <f>AV31+AY31+BB31</f>
        <v>2</v>
      </c>
      <c r="BF31" s="72">
        <f>E20</f>
        <v>0</v>
      </c>
      <c r="BG31" s="72">
        <f>I20</f>
        <v>5.333333333333333</v>
      </c>
      <c r="BH31" s="72">
        <f>BG31-BF31</f>
        <v>5.333333333333333</v>
      </c>
      <c r="BI31" s="72">
        <f>E21</f>
        <v>0</v>
      </c>
      <c r="BJ31" s="72">
        <f>I21</f>
        <v>11.666666666666666</v>
      </c>
      <c r="BK31" s="72">
        <f>BJ31-BI31</f>
        <v>11.666666666666666</v>
      </c>
      <c r="BL31" s="72">
        <f>E22</f>
        <v>0</v>
      </c>
      <c r="BM31" s="72">
        <f>I22</f>
        <v>2.6666666666666665</v>
      </c>
      <c r="BN31" s="72">
        <f>BM31-BL31</f>
        <v>2.6666666666666665</v>
      </c>
      <c r="BO31" s="73">
        <f>BF31+BI31+BL31</f>
        <v>0</v>
      </c>
      <c r="BP31" s="73">
        <f>BG31+BJ31+BM31</f>
        <v>19.666666666666668</v>
      </c>
      <c r="BQ31" s="73">
        <f>BH31+BK31+BN31</f>
        <v>19.666666666666668</v>
      </c>
      <c r="BR31" s="74">
        <f t="shared" ref="BR31:BT31" si="8">Y31+AQ31+BC31+BO31</f>
        <v>0</v>
      </c>
      <c r="BS31" s="74">
        <f t="shared" si="8"/>
        <v>1575.6666666666667</v>
      </c>
      <c r="BT31" s="74">
        <f t="shared" si="8"/>
        <v>1575.6666666666667</v>
      </c>
    </row>
  </sheetData>
  <sheetProtection selectLockedCells="1"/>
  <mergeCells count="75">
    <mergeCell ref="BF29:BH29"/>
    <mergeCell ref="BI29:BK29"/>
    <mergeCell ref="BL29:BN29"/>
    <mergeCell ref="BO29:BQ29"/>
    <mergeCell ref="BO28:BQ28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AN29:AP29"/>
    <mergeCell ref="AQ29:AS29"/>
    <mergeCell ref="AT29:AV29"/>
    <mergeCell ref="AW29:AY29"/>
    <mergeCell ref="AZ29:BB29"/>
    <mergeCell ref="BC29:BE29"/>
    <mergeCell ref="AZ28:BB28"/>
    <mergeCell ref="BC28:BE28"/>
    <mergeCell ref="BF28:BH28"/>
    <mergeCell ref="BI28:BK28"/>
    <mergeCell ref="BL28:BN28"/>
    <mergeCell ref="BI27:BK27"/>
    <mergeCell ref="BL27:BN27"/>
    <mergeCell ref="BO27:BQ27"/>
    <mergeCell ref="M28:O28"/>
    <mergeCell ref="P28:R28"/>
    <mergeCell ref="S28:U28"/>
    <mergeCell ref="V28:X28"/>
    <mergeCell ref="Y28:AA28"/>
    <mergeCell ref="AB28:AD28"/>
    <mergeCell ref="AE28:AG28"/>
    <mergeCell ref="AH28:AJ28"/>
    <mergeCell ref="AK28:AM28"/>
    <mergeCell ref="AN28:AP28"/>
    <mergeCell ref="AQ28:AS28"/>
    <mergeCell ref="AT28:AV28"/>
    <mergeCell ref="AW28:AY28"/>
    <mergeCell ref="AT27:AV27"/>
    <mergeCell ref="AW27:AY27"/>
    <mergeCell ref="AZ27:BB27"/>
    <mergeCell ref="BC27:BE27"/>
    <mergeCell ref="BF27:BH27"/>
    <mergeCell ref="L26:L30"/>
    <mergeCell ref="M26:AA26"/>
    <mergeCell ref="AB26:AS26"/>
    <mergeCell ref="AT26:BE26"/>
    <mergeCell ref="BF26:BQ26"/>
    <mergeCell ref="M27:O27"/>
    <mergeCell ref="P27:R27"/>
    <mergeCell ref="S27:U27"/>
    <mergeCell ref="V27:X27"/>
    <mergeCell ref="Y27:AA27"/>
    <mergeCell ref="AB27:AD27"/>
    <mergeCell ref="AE27:AG27"/>
    <mergeCell ref="AH27:AJ27"/>
    <mergeCell ref="AK27:AM27"/>
    <mergeCell ref="AN27:AP27"/>
    <mergeCell ref="AQ27:AS27"/>
    <mergeCell ref="A24:D24"/>
    <mergeCell ref="A1:D1"/>
    <mergeCell ref="A4:A8"/>
    <mergeCell ref="B8:D8"/>
    <mergeCell ref="B14:D14"/>
    <mergeCell ref="A9:A14"/>
    <mergeCell ref="A15:A19"/>
    <mergeCell ref="B19:D19"/>
    <mergeCell ref="J1:J2"/>
    <mergeCell ref="E1:F1"/>
    <mergeCell ref="G1:I1"/>
    <mergeCell ref="A20:A23"/>
    <mergeCell ref="B23:D23"/>
  </mergeCells>
  <pageMargins left="0.7" right="0.7" top="0.75" bottom="0.75" header="0.3" footer="0.3"/>
  <pageSetup paperSize="9" scale="6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3"/>
  <sheetViews>
    <sheetView view="pageBreakPreview" topLeftCell="A68" zoomScale="70" zoomScaleNormal="100" zoomScaleSheetLayoutView="70" workbookViewId="0">
      <selection activeCell="A105" sqref="A105:P105"/>
    </sheetView>
  </sheetViews>
  <sheetFormatPr defaultRowHeight="15" x14ac:dyDescent="0.25"/>
  <cols>
    <col min="1" max="1" width="2.42578125" customWidth="1"/>
    <col min="2" max="2" width="2.140625" customWidth="1"/>
    <col min="3" max="3" width="3.140625" customWidth="1"/>
    <col min="4" max="4" width="3.5703125" customWidth="1"/>
    <col min="5" max="5" width="3.42578125" customWidth="1"/>
    <col min="6" max="6" width="8.85546875" customWidth="1"/>
    <col min="7" max="8" width="8.28515625" customWidth="1"/>
    <col min="9" max="9" width="9.5703125" customWidth="1"/>
    <col min="10" max="10" width="5.7109375" customWidth="1"/>
    <col min="11" max="11" width="6.140625" customWidth="1"/>
    <col min="12" max="12" width="5.5703125" customWidth="1"/>
    <col min="13" max="13" width="5.28515625" customWidth="1"/>
    <col min="14" max="14" width="4.7109375" customWidth="1"/>
    <col min="15" max="15" width="7.42578125" customWidth="1"/>
    <col min="16" max="16" width="4.85546875" customWidth="1"/>
    <col min="17" max="17" width="4" customWidth="1"/>
    <col min="18" max="18" width="2.85546875" customWidth="1"/>
    <col min="19" max="19" width="4.85546875" customWidth="1"/>
    <col min="20" max="20" width="7.42578125" customWidth="1"/>
    <col min="21" max="21" width="5.42578125" customWidth="1"/>
    <col min="22" max="22" width="6" customWidth="1"/>
    <col min="23" max="23" width="4.140625" customWidth="1"/>
    <col min="24" max="24" width="7.28515625" customWidth="1"/>
    <col min="25" max="25" width="6" customWidth="1"/>
    <col min="26" max="26" width="6.28515625" customWidth="1"/>
    <col min="27" max="27" width="5.28515625" customWidth="1"/>
    <col min="28" max="28" width="7" customWidth="1"/>
    <col min="29" max="29" width="11" customWidth="1"/>
    <col min="30" max="30" width="5.140625" customWidth="1"/>
    <col min="31" max="31" width="4.7109375" customWidth="1"/>
    <col min="32" max="32" width="5" customWidth="1"/>
    <col min="33" max="33" width="7" customWidth="1"/>
    <col min="34" max="34" width="6" customWidth="1"/>
    <col min="35" max="35" width="4.7109375" customWidth="1"/>
  </cols>
  <sheetData>
    <row r="1" spans="1:35" s="1" customFormat="1" ht="18.75" x14ac:dyDescent="0.3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</row>
    <row r="2" spans="1:35" s="1" customFormat="1" ht="18.75" x14ac:dyDescent="0.25">
      <c r="A2" s="221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</row>
    <row r="3" spans="1:35" s="1" customFormat="1" ht="15.75" customHeight="1" x14ac:dyDescent="0.25">
      <c r="A3" s="223" t="s">
        <v>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C3" s="224" t="s">
        <v>3</v>
      </c>
      <c r="AD3" s="224"/>
      <c r="AE3" s="224"/>
      <c r="AF3" s="224"/>
      <c r="AG3" s="226" t="s">
        <v>4</v>
      </c>
      <c r="AH3" s="227"/>
      <c r="AI3" s="228"/>
    </row>
    <row r="4" spans="1:35" s="1" customFormat="1" ht="15.75" x14ac:dyDescent="0.25">
      <c r="A4" s="235" t="s">
        <v>5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"/>
      <c r="AC4" s="224"/>
      <c r="AD4" s="224"/>
      <c r="AE4" s="224"/>
      <c r="AF4" s="224"/>
      <c r="AG4" s="229"/>
      <c r="AH4" s="230"/>
      <c r="AI4" s="231"/>
    </row>
    <row r="5" spans="1:35" s="1" customFormat="1" ht="15.75" customHeight="1" x14ac:dyDescent="0.25">
      <c r="A5" s="236" t="s">
        <v>6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56" t="s">
        <v>7</v>
      </c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"/>
      <c r="AC5" s="224"/>
      <c r="AD5" s="224"/>
      <c r="AE5" s="224"/>
      <c r="AF5" s="224"/>
      <c r="AG5" s="229"/>
      <c r="AH5" s="230"/>
      <c r="AI5" s="231"/>
    </row>
    <row r="6" spans="1:35" s="1" customFormat="1" ht="15.75" customHeight="1" x14ac:dyDescent="0.25">
      <c r="A6" s="3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2"/>
      <c r="AC6" s="224"/>
      <c r="AD6" s="224"/>
      <c r="AE6" s="224"/>
      <c r="AF6" s="224"/>
      <c r="AG6" s="232"/>
      <c r="AH6" s="233"/>
      <c r="AI6" s="234"/>
    </row>
    <row r="7" spans="1:35" s="1" customFormat="1" ht="15.75" customHeight="1" x14ac:dyDescent="0.25">
      <c r="A7" s="257" t="s">
        <v>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C7" s="225"/>
      <c r="AD7" s="225"/>
      <c r="AE7" s="225"/>
      <c r="AF7" s="225"/>
    </row>
    <row r="8" spans="1:35" s="34" customFormat="1" ht="18.75" customHeight="1" x14ac:dyDescent="0.2">
      <c r="A8" s="196" t="s">
        <v>10</v>
      </c>
      <c r="B8" s="196"/>
      <c r="C8" s="196"/>
      <c r="D8" s="196"/>
      <c r="E8" s="196"/>
      <c r="F8" s="196" t="s">
        <v>11</v>
      </c>
      <c r="G8" s="196"/>
      <c r="H8" s="196"/>
      <c r="I8" s="196"/>
      <c r="J8" s="196"/>
      <c r="K8" s="196"/>
      <c r="L8" s="196" t="s">
        <v>12</v>
      </c>
      <c r="M8" s="196"/>
      <c r="N8" s="196"/>
      <c r="O8" s="196"/>
      <c r="P8" s="196" t="s">
        <v>13</v>
      </c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</row>
    <row r="9" spans="1:35" s="34" customFormat="1" ht="69" customHeight="1" x14ac:dyDescent="0.2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 t="s">
        <v>14</v>
      </c>
      <c r="Q9" s="196"/>
      <c r="R9" s="196"/>
      <c r="S9" s="196"/>
      <c r="T9" s="196"/>
      <c r="U9" s="250" t="s">
        <v>15</v>
      </c>
      <c r="V9" s="251"/>
      <c r="W9" s="251"/>
      <c r="X9" s="252"/>
      <c r="Y9" s="253" t="s">
        <v>16</v>
      </c>
      <c r="Z9" s="253"/>
      <c r="AA9" s="253"/>
      <c r="AB9" s="253"/>
      <c r="AC9" s="253"/>
      <c r="AD9" s="196" t="s">
        <v>17</v>
      </c>
      <c r="AE9" s="196"/>
      <c r="AF9" s="196" t="s">
        <v>18</v>
      </c>
      <c r="AG9" s="196"/>
      <c r="AH9" s="196" t="s">
        <v>19</v>
      </c>
      <c r="AI9" s="196"/>
    </row>
    <row r="10" spans="1:35" s="34" customFormat="1" ht="66.75" customHeight="1" x14ac:dyDescent="0.2">
      <c r="A10" s="196"/>
      <c r="B10" s="196"/>
      <c r="C10" s="196"/>
      <c r="D10" s="196"/>
      <c r="E10" s="196"/>
      <c r="F10" s="196" t="s">
        <v>14</v>
      </c>
      <c r="G10" s="196"/>
      <c r="H10" s="196" t="s">
        <v>14</v>
      </c>
      <c r="I10" s="196"/>
      <c r="J10" s="196" t="s">
        <v>14</v>
      </c>
      <c r="K10" s="196"/>
      <c r="L10" s="196" t="s">
        <v>14</v>
      </c>
      <c r="M10" s="196"/>
      <c r="N10" s="196" t="s">
        <v>14</v>
      </c>
      <c r="O10" s="196"/>
      <c r="P10" s="196"/>
      <c r="Q10" s="196"/>
      <c r="R10" s="196"/>
      <c r="S10" s="196"/>
      <c r="T10" s="196"/>
      <c r="U10" s="196" t="s">
        <v>20</v>
      </c>
      <c r="V10" s="196"/>
      <c r="W10" s="196" t="s">
        <v>21</v>
      </c>
      <c r="X10" s="196"/>
      <c r="Y10" s="196" t="s">
        <v>22</v>
      </c>
      <c r="Z10" s="196"/>
      <c r="AA10" s="196" t="s">
        <v>23</v>
      </c>
      <c r="AB10" s="196"/>
      <c r="AC10" s="32" t="s">
        <v>24</v>
      </c>
      <c r="AD10" s="196"/>
      <c r="AE10" s="196"/>
      <c r="AF10" s="196"/>
      <c r="AG10" s="196"/>
      <c r="AH10" s="196"/>
      <c r="AI10" s="196"/>
    </row>
    <row r="11" spans="1:35" s="34" customFormat="1" ht="12.75" x14ac:dyDescent="0.2">
      <c r="A11" s="220">
        <v>1</v>
      </c>
      <c r="B11" s="220"/>
      <c r="C11" s="220"/>
      <c r="D11" s="220"/>
      <c r="E11" s="220"/>
      <c r="F11" s="220">
        <v>2</v>
      </c>
      <c r="G11" s="220"/>
      <c r="H11" s="220">
        <v>3</v>
      </c>
      <c r="I11" s="220"/>
      <c r="J11" s="220">
        <v>4</v>
      </c>
      <c r="K11" s="220"/>
      <c r="L11" s="220">
        <v>5</v>
      </c>
      <c r="M11" s="220"/>
      <c r="N11" s="220">
        <v>6</v>
      </c>
      <c r="O11" s="220"/>
      <c r="P11" s="220">
        <v>7</v>
      </c>
      <c r="Q11" s="220"/>
      <c r="R11" s="220"/>
      <c r="S11" s="220"/>
      <c r="T11" s="220"/>
      <c r="U11" s="220">
        <v>8</v>
      </c>
      <c r="V11" s="220"/>
      <c r="W11" s="220">
        <v>9</v>
      </c>
      <c r="X11" s="220"/>
      <c r="Y11" s="220">
        <v>10</v>
      </c>
      <c r="Z11" s="220"/>
      <c r="AA11" s="220">
        <v>11</v>
      </c>
      <c r="AB11" s="220"/>
      <c r="AC11" s="35">
        <v>12</v>
      </c>
      <c r="AD11" s="219">
        <v>13</v>
      </c>
      <c r="AE11" s="219"/>
      <c r="AF11" s="220">
        <v>14</v>
      </c>
      <c r="AG11" s="220"/>
      <c r="AH11" s="220">
        <v>15</v>
      </c>
      <c r="AI11" s="220"/>
    </row>
    <row r="12" spans="1:35" s="34" customFormat="1" ht="142.5" customHeight="1" x14ac:dyDescent="0.2">
      <c r="A12" s="259" t="s">
        <v>5</v>
      </c>
      <c r="B12" s="260"/>
      <c r="C12" s="260"/>
      <c r="D12" s="260"/>
      <c r="E12" s="260"/>
      <c r="F12" s="265"/>
      <c r="G12" s="266"/>
      <c r="H12" s="265"/>
      <c r="I12" s="266"/>
      <c r="J12" s="265"/>
      <c r="K12" s="266"/>
      <c r="L12" s="265"/>
      <c r="M12" s="266"/>
      <c r="N12" s="265"/>
      <c r="O12" s="266"/>
      <c r="P12" s="217" t="s">
        <v>155</v>
      </c>
      <c r="Q12" s="218"/>
      <c r="R12" s="218"/>
      <c r="S12" s="218"/>
      <c r="T12" s="218"/>
      <c r="U12" s="197" t="s">
        <v>26</v>
      </c>
      <c r="V12" s="246"/>
      <c r="W12" s="197">
        <v>744</v>
      </c>
      <c r="X12" s="246"/>
      <c r="Y12" s="247">
        <v>100</v>
      </c>
      <c r="Z12" s="248"/>
      <c r="AA12" s="196"/>
      <c r="AB12" s="196"/>
      <c r="AC12" s="36"/>
      <c r="AD12" s="273">
        <v>10</v>
      </c>
      <c r="AE12" s="273"/>
      <c r="AF12" s="273"/>
      <c r="AG12" s="273"/>
      <c r="AH12" s="273"/>
      <c r="AI12" s="273"/>
    </row>
    <row r="13" spans="1:35" s="34" customFormat="1" ht="69" customHeight="1" x14ac:dyDescent="0.2">
      <c r="A13" s="261"/>
      <c r="B13" s="262"/>
      <c r="C13" s="262"/>
      <c r="D13" s="262"/>
      <c r="E13" s="262"/>
      <c r="F13" s="267"/>
      <c r="G13" s="268"/>
      <c r="H13" s="267"/>
      <c r="I13" s="268"/>
      <c r="J13" s="267"/>
      <c r="K13" s="268"/>
      <c r="L13" s="267"/>
      <c r="M13" s="268"/>
      <c r="N13" s="267"/>
      <c r="O13" s="268"/>
      <c r="P13" s="217" t="s">
        <v>156</v>
      </c>
      <c r="Q13" s="218"/>
      <c r="R13" s="218"/>
      <c r="S13" s="218"/>
      <c r="T13" s="218"/>
      <c r="U13" s="196" t="s">
        <v>26</v>
      </c>
      <c r="V13" s="196"/>
      <c r="W13" s="196">
        <v>744</v>
      </c>
      <c r="X13" s="196"/>
      <c r="Y13" s="247">
        <v>100</v>
      </c>
      <c r="Z13" s="248"/>
      <c r="AA13" s="196"/>
      <c r="AB13" s="196"/>
      <c r="AC13" s="36"/>
      <c r="AD13" s="273">
        <v>10</v>
      </c>
      <c r="AE13" s="273"/>
      <c r="AF13" s="273"/>
      <c r="AG13" s="273"/>
      <c r="AH13" s="273"/>
      <c r="AI13" s="273"/>
    </row>
    <row r="14" spans="1:35" s="34" customFormat="1" ht="78" customHeight="1" x14ac:dyDescent="0.2">
      <c r="A14" s="263"/>
      <c r="B14" s="264"/>
      <c r="C14" s="264"/>
      <c r="D14" s="264"/>
      <c r="E14" s="264"/>
      <c r="F14" s="269"/>
      <c r="G14" s="270"/>
      <c r="H14" s="269"/>
      <c r="I14" s="270"/>
      <c r="J14" s="269"/>
      <c r="K14" s="270"/>
      <c r="L14" s="269"/>
      <c r="M14" s="270"/>
      <c r="N14" s="269"/>
      <c r="O14" s="270"/>
      <c r="P14" s="217" t="s">
        <v>158</v>
      </c>
      <c r="Q14" s="218"/>
      <c r="R14" s="218"/>
      <c r="S14" s="218"/>
      <c r="T14" s="218"/>
      <c r="U14" s="271" t="s">
        <v>26</v>
      </c>
      <c r="V14" s="271"/>
      <c r="W14" s="272">
        <v>744</v>
      </c>
      <c r="X14" s="272"/>
      <c r="Y14" s="247">
        <v>90</v>
      </c>
      <c r="Z14" s="248"/>
      <c r="AA14" s="196"/>
      <c r="AB14" s="196"/>
      <c r="AC14" s="36"/>
      <c r="AD14" s="273">
        <v>9</v>
      </c>
      <c r="AE14" s="273"/>
      <c r="AF14" s="273"/>
      <c r="AG14" s="273"/>
      <c r="AH14" s="273"/>
      <c r="AI14" s="273"/>
    </row>
    <row r="15" spans="1:35" s="34" customFormat="1" ht="36" customHeight="1" x14ac:dyDescent="0.2">
      <c r="A15" s="196" t="s">
        <v>27</v>
      </c>
      <c r="B15" s="196"/>
      <c r="C15" s="196"/>
      <c r="D15" s="196"/>
      <c r="E15" s="196"/>
      <c r="F15" s="197" t="s">
        <v>28</v>
      </c>
      <c r="G15" s="198"/>
      <c r="H15" s="197" t="s">
        <v>29</v>
      </c>
      <c r="I15" s="198"/>
      <c r="J15" s="197" t="s">
        <v>30</v>
      </c>
      <c r="K15" s="198"/>
      <c r="L15" s="196" t="s">
        <v>31</v>
      </c>
      <c r="M15" s="196"/>
      <c r="N15" s="220"/>
      <c r="O15" s="220"/>
      <c r="P15" s="276"/>
      <c r="Q15" s="276"/>
      <c r="R15" s="276"/>
      <c r="S15" s="276"/>
      <c r="T15" s="217"/>
      <c r="U15" s="196"/>
      <c r="V15" s="196"/>
      <c r="W15" s="272"/>
      <c r="X15" s="272"/>
      <c r="Y15" s="247"/>
      <c r="Z15" s="248"/>
      <c r="AA15" s="196"/>
      <c r="AB15" s="196"/>
      <c r="AC15" s="36"/>
      <c r="AD15" s="273"/>
      <c r="AE15" s="273"/>
      <c r="AF15" s="273"/>
      <c r="AG15" s="273"/>
      <c r="AH15" s="273"/>
      <c r="AI15" s="273"/>
    </row>
    <row r="16" spans="1:35" s="34" customFormat="1" ht="31.5" customHeight="1" x14ac:dyDescent="0.2">
      <c r="A16" s="196" t="s">
        <v>32</v>
      </c>
      <c r="B16" s="196"/>
      <c r="C16" s="196"/>
      <c r="D16" s="196"/>
      <c r="E16" s="196"/>
      <c r="F16" s="197" t="s">
        <v>28</v>
      </c>
      <c r="G16" s="198"/>
      <c r="H16" s="197" t="s">
        <v>30</v>
      </c>
      <c r="I16" s="198"/>
      <c r="J16" s="197" t="s">
        <v>33</v>
      </c>
      <c r="K16" s="198"/>
      <c r="L16" s="196" t="s">
        <v>31</v>
      </c>
      <c r="M16" s="196"/>
      <c r="N16" s="220"/>
      <c r="O16" s="220"/>
      <c r="P16" s="274"/>
      <c r="Q16" s="275"/>
      <c r="R16" s="275"/>
      <c r="S16" s="275"/>
      <c r="T16" s="275"/>
      <c r="U16" s="196"/>
      <c r="V16" s="196"/>
      <c r="W16" s="272"/>
      <c r="X16" s="272"/>
      <c r="Y16" s="247"/>
      <c r="Z16" s="248"/>
      <c r="AA16" s="196"/>
      <c r="AB16" s="196"/>
      <c r="AC16" s="36"/>
      <c r="AD16" s="273"/>
      <c r="AE16" s="273"/>
      <c r="AF16" s="273"/>
      <c r="AG16" s="273"/>
      <c r="AH16" s="273"/>
      <c r="AI16" s="273"/>
    </row>
    <row r="17" spans="1:35" s="34" customFormat="1" ht="78.75" customHeight="1" x14ac:dyDescent="0.2">
      <c r="A17" s="196" t="s">
        <v>34</v>
      </c>
      <c r="B17" s="196"/>
      <c r="C17" s="196"/>
      <c r="D17" s="196"/>
      <c r="E17" s="196"/>
      <c r="F17" s="197" t="s">
        <v>28</v>
      </c>
      <c r="G17" s="198"/>
      <c r="H17" s="197" t="s">
        <v>29</v>
      </c>
      <c r="I17" s="198"/>
      <c r="J17" s="197" t="s">
        <v>35</v>
      </c>
      <c r="K17" s="198"/>
      <c r="L17" s="197" t="s">
        <v>31</v>
      </c>
      <c r="M17" s="198"/>
      <c r="N17" s="220"/>
      <c r="O17" s="220"/>
      <c r="P17" s="217"/>
      <c r="Q17" s="218"/>
      <c r="R17" s="218"/>
      <c r="S17" s="218"/>
      <c r="T17" s="218"/>
      <c r="U17" s="271"/>
      <c r="V17" s="271"/>
      <c r="W17" s="272"/>
      <c r="X17" s="272"/>
      <c r="Y17" s="247"/>
      <c r="Z17" s="248"/>
      <c r="AA17" s="196"/>
      <c r="AB17" s="196"/>
      <c r="AC17" s="36"/>
      <c r="AD17" s="273"/>
      <c r="AE17" s="273"/>
      <c r="AF17" s="273"/>
      <c r="AG17" s="273"/>
      <c r="AH17" s="273"/>
      <c r="AI17" s="273"/>
    </row>
    <row r="18" spans="1:35" s="34" customFormat="1" ht="111.75" customHeight="1" x14ac:dyDescent="0.2">
      <c r="A18" s="196" t="s">
        <v>36</v>
      </c>
      <c r="B18" s="196"/>
      <c r="C18" s="196"/>
      <c r="D18" s="196"/>
      <c r="E18" s="196"/>
      <c r="F18" s="196" t="s">
        <v>28</v>
      </c>
      <c r="G18" s="196"/>
      <c r="H18" s="196" t="s">
        <v>37</v>
      </c>
      <c r="I18" s="196"/>
      <c r="J18" s="218" t="s">
        <v>35</v>
      </c>
      <c r="K18" s="218"/>
      <c r="L18" s="197" t="s">
        <v>38</v>
      </c>
      <c r="M18" s="198"/>
      <c r="N18" s="219"/>
      <c r="O18" s="219"/>
      <c r="P18" s="217"/>
      <c r="Q18" s="218"/>
      <c r="R18" s="218"/>
      <c r="S18" s="218"/>
      <c r="T18" s="218"/>
      <c r="U18" s="196"/>
      <c r="V18" s="196"/>
      <c r="W18" s="272"/>
      <c r="X18" s="272"/>
      <c r="Y18" s="247"/>
      <c r="Z18" s="248"/>
      <c r="AA18" s="196"/>
      <c r="AB18" s="196"/>
      <c r="AC18" s="36"/>
      <c r="AD18" s="273"/>
      <c r="AE18" s="273"/>
      <c r="AF18" s="273"/>
      <c r="AG18" s="273"/>
      <c r="AH18" s="273"/>
      <c r="AI18" s="273"/>
    </row>
    <row r="19" spans="1:35" s="7" customFormat="1" x14ac:dyDescent="0.25"/>
    <row r="20" spans="1:35" s="1" customFormat="1" ht="15.75" customHeight="1" x14ac:dyDescent="0.25">
      <c r="A20" s="257" t="s">
        <v>40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</row>
    <row r="21" spans="1:35" s="34" customFormat="1" ht="36.75" customHeight="1" x14ac:dyDescent="0.2">
      <c r="A21" s="196" t="s">
        <v>10</v>
      </c>
      <c r="B21" s="196"/>
      <c r="C21" s="196"/>
      <c r="D21" s="196"/>
      <c r="E21" s="196"/>
      <c r="F21" s="196" t="s">
        <v>11</v>
      </c>
      <c r="G21" s="196"/>
      <c r="H21" s="196"/>
      <c r="I21" s="196"/>
      <c r="J21" s="196"/>
      <c r="K21" s="196"/>
      <c r="L21" s="196" t="s">
        <v>12</v>
      </c>
      <c r="M21" s="196"/>
      <c r="N21" s="196"/>
      <c r="O21" s="196"/>
      <c r="P21" s="196" t="s">
        <v>41</v>
      </c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 t="s">
        <v>42</v>
      </c>
      <c r="AI21" s="196"/>
    </row>
    <row r="22" spans="1:35" s="34" customFormat="1" ht="50.25" customHeight="1" x14ac:dyDescent="0.2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259" t="s">
        <v>14</v>
      </c>
      <c r="Q22" s="277"/>
      <c r="R22" s="279" t="s">
        <v>15</v>
      </c>
      <c r="S22" s="279"/>
      <c r="T22" s="279"/>
      <c r="U22" s="253" t="s">
        <v>16</v>
      </c>
      <c r="V22" s="253"/>
      <c r="W22" s="253"/>
      <c r="X22" s="253"/>
      <c r="Y22" s="253"/>
      <c r="Z22" s="253"/>
      <c r="AA22" s="259" t="s">
        <v>17</v>
      </c>
      <c r="AB22" s="277"/>
      <c r="AC22" s="259" t="s">
        <v>43</v>
      </c>
      <c r="AD22" s="260"/>
      <c r="AE22" s="277"/>
      <c r="AF22" s="259" t="s">
        <v>19</v>
      </c>
      <c r="AG22" s="277"/>
      <c r="AH22" s="196"/>
      <c r="AI22" s="196"/>
    </row>
    <row r="23" spans="1:35" s="34" customFormat="1" ht="96.75" customHeight="1" x14ac:dyDescent="0.2">
      <c r="A23" s="196"/>
      <c r="B23" s="196"/>
      <c r="C23" s="196"/>
      <c r="D23" s="196"/>
      <c r="E23" s="196"/>
      <c r="F23" s="196" t="s">
        <v>14</v>
      </c>
      <c r="G23" s="196"/>
      <c r="H23" s="196" t="s">
        <v>14</v>
      </c>
      <c r="I23" s="196"/>
      <c r="J23" s="196" t="s">
        <v>14</v>
      </c>
      <c r="K23" s="196"/>
      <c r="L23" s="196" t="s">
        <v>14</v>
      </c>
      <c r="M23" s="196"/>
      <c r="N23" s="196" t="s">
        <v>14</v>
      </c>
      <c r="O23" s="196"/>
      <c r="P23" s="263"/>
      <c r="Q23" s="278"/>
      <c r="R23" s="196" t="s">
        <v>20</v>
      </c>
      <c r="S23" s="196"/>
      <c r="T23" s="37" t="s">
        <v>21</v>
      </c>
      <c r="U23" s="196" t="s">
        <v>22</v>
      </c>
      <c r="V23" s="196"/>
      <c r="W23" s="196" t="s">
        <v>23</v>
      </c>
      <c r="X23" s="196"/>
      <c r="Y23" s="196" t="s">
        <v>24</v>
      </c>
      <c r="Z23" s="196"/>
      <c r="AA23" s="263"/>
      <c r="AB23" s="278"/>
      <c r="AC23" s="263"/>
      <c r="AD23" s="264"/>
      <c r="AE23" s="278"/>
      <c r="AF23" s="263"/>
      <c r="AG23" s="278"/>
      <c r="AH23" s="196"/>
      <c r="AI23" s="196"/>
    </row>
    <row r="24" spans="1:35" s="34" customFormat="1" ht="12.75" x14ac:dyDescent="0.2">
      <c r="A24" s="220">
        <v>1</v>
      </c>
      <c r="B24" s="220"/>
      <c r="C24" s="220"/>
      <c r="D24" s="220"/>
      <c r="E24" s="220"/>
      <c r="F24" s="220">
        <v>2</v>
      </c>
      <c r="G24" s="220"/>
      <c r="H24" s="220">
        <v>3</v>
      </c>
      <c r="I24" s="220"/>
      <c r="J24" s="220">
        <v>4</v>
      </c>
      <c r="K24" s="220"/>
      <c r="L24" s="220">
        <v>5</v>
      </c>
      <c r="M24" s="220"/>
      <c r="N24" s="220">
        <v>6</v>
      </c>
      <c r="O24" s="220"/>
      <c r="P24" s="220">
        <v>7</v>
      </c>
      <c r="Q24" s="220"/>
      <c r="R24" s="220">
        <v>8</v>
      </c>
      <c r="S24" s="220"/>
      <c r="T24" s="35">
        <v>9</v>
      </c>
      <c r="U24" s="220">
        <v>10</v>
      </c>
      <c r="V24" s="220"/>
      <c r="W24" s="220">
        <v>11</v>
      </c>
      <c r="X24" s="220"/>
      <c r="Y24" s="220">
        <v>12</v>
      </c>
      <c r="Z24" s="220"/>
      <c r="AA24" s="220">
        <v>13</v>
      </c>
      <c r="AB24" s="220"/>
      <c r="AC24" s="280">
        <v>14</v>
      </c>
      <c r="AD24" s="281"/>
      <c r="AE24" s="282"/>
      <c r="AF24" s="220">
        <v>15</v>
      </c>
      <c r="AG24" s="220"/>
      <c r="AH24" s="220">
        <v>16</v>
      </c>
      <c r="AI24" s="220"/>
    </row>
    <row r="25" spans="1:35" s="34" customFormat="1" ht="93" customHeight="1" x14ac:dyDescent="0.2">
      <c r="A25" s="288" t="s">
        <v>5</v>
      </c>
      <c r="B25" s="276"/>
      <c r="C25" s="276"/>
      <c r="D25" s="276"/>
      <c r="E25" s="217"/>
      <c r="F25" s="237"/>
      <c r="G25" s="239"/>
      <c r="H25" s="237"/>
      <c r="I25" s="239"/>
      <c r="J25" s="237"/>
      <c r="K25" s="239"/>
      <c r="L25" s="237"/>
      <c r="M25" s="239"/>
      <c r="N25" s="237"/>
      <c r="O25" s="239"/>
      <c r="P25" s="196"/>
      <c r="Q25" s="196"/>
      <c r="R25" s="272" t="s">
        <v>44</v>
      </c>
      <c r="S25" s="272"/>
      <c r="T25" s="38">
        <v>792</v>
      </c>
      <c r="U25" s="287">
        <f>SUM(U26:V29)</f>
        <v>704.67</v>
      </c>
      <c r="V25" s="287"/>
      <c r="W25" s="283"/>
      <c r="X25" s="283"/>
      <c r="Y25" s="287">
        <f>SUM(Y26:Z29)</f>
        <v>704.66666666666663</v>
      </c>
      <c r="Z25" s="287"/>
      <c r="AA25" s="285">
        <f>U25*0.1</f>
        <v>70.466999999999999</v>
      </c>
      <c r="AB25" s="285"/>
      <c r="AC25" s="293"/>
      <c r="AD25" s="294"/>
      <c r="AE25" s="295"/>
      <c r="AF25" s="286"/>
      <c r="AG25" s="286"/>
      <c r="AH25" s="286"/>
      <c r="AI25" s="286"/>
    </row>
    <row r="26" spans="1:35" s="34" customFormat="1" ht="76.5" customHeight="1" x14ac:dyDescent="0.2">
      <c r="A26" s="197" t="s">
        <v>27</v>
      </c>
      <c r="B26" s="246"/>
      <c r="C26" s="246"/>
      <c r="D26" s="246"/>
      <c r="E26" s="198"/>
      <c r="F26" s="197" t="s">
        <v>28</v>
      </c>
      <c r="G26" s="198"/>
      <c r="H26" s="197" t="s">
        <v>29</v>
      </c>
      <c r="I26" s="198"/>
      <c r="J26" s="197" t="s">
        <v>30</v>
      </c>
      <c r="K26" s="198"/>
      <c r="L26" s="197" t="s">
        <v>31</v>
      </c>
      <c r="M26" s="198"/>
      <c r="N26" s="237"/>
      <c r="O26" s="239"/>
      <c r="P26" s="219"/>
      <c r="Q26" s="219"/>
      <c r="R26" s="272" t="s">
        <v>44</v>
      </c>
      <c r="S26" s="272"/>
      <c r="T26" s="38">
        <v>792</v>
      </c>
      <c r="U26" s="287">
        <f>РАСЧЕТЫ!F4</f>
        <v>656</v>
      </c>
      <c r="V26" s="287"/>
      <c r="W26" s="283"/>
      <c r="X26" s="283"/>
      <c r="Y26" s="284">
        <f>РАСЧЕТЫ!I4</f>
        <v>656</v>
      </c>
      <c r="Z26" s="284"/>
      <c r="AA26" s="285">
        <f t="shared" ref="AA26:AA29" si="0">U26*0.1</f>
        <v>65.600000000000009</v>
      </c>
      <c r="AB26" s="285"/>
      <c r="AC26" s="293"/>
      <c r="AD26" s="294"/>
      <c r="AE26" s="295"/>
      <c r="AF26" s="286"/>
      <c r="AG26" s="286"/>
      <c r="AH26" s="286"/>
      <c r="AI26" s="286"/>
    </row>
    <row r="27" spans="1:35" s="34" customFormat="1" ht="80.25" customHeight="1" x14ac:dyDescent="0.2">
      <c r="A27" s="259" t="s">
        <v>32</v>
      </c>
      <c r="B27" s="260"/>
      <c r="C27" s="260"/>
      <c r="D27" s="260"/>
      <c r="E27" s="277"/>
      <c r="F27" s="259" t="s">
        <v>28</v>
      </c>
      <c r="G27" s="277"/>
      <c r="H27" s="259" t="s">
        <v>30</v>
      </c>
      <c r="I27" s="277"/>
      <c r="J27" s="259" t="s">
        <v>45</v>
      </c>
      <c r="K27" s="277"/>
      <c r="L27" s="259" t="s">
        <v>31</v>
      </c>
      <c r="M27" s="277"/>
      <c r="N27" s="265"/>
      <c r="O27" s="266"/>
      <c r="P27" s="290"/>
      <c r="Q27" s="290"/>
      <c r="R27" s="272" t="s">
        <v>44</v>
      </c>
      <c r="S27" s="272"/>
      <c r="T27" s="38">
        <v>792</v>
      </c>
      <c r="U27" s="291">
        <f>РАСЧЕТЫ!F5</f>
        <v>37</v>
      </c>
      <c r="V27" s="291"/>
      <c r="W27" s="283"/>
      <c r="X27" s="283"/>
      <c r="Y27" s="292">
        <f>РАСЧЕТЫ!I5</f>
        <v>37</v>
      </c>
      <c r="Z27" s="292"/>
      <c r="AA27" s="285">
        <f t="shared" si="0"/>
        <v>3.7</v>
      </c>
      <c r="AB27" s="285"/>
      <c r="AC27" s="293"/>
      <c r="AD27" s="294"/>
      <c r="AE27" s="295"/>
      <c r="AF27" s="289"/>
      <c r="AG27" s="289"/>
      <c r="AH27" s="289"/>
      <c r="AI27" s="289"/>
    </row>
    <row r="28" spans="1:35" s="39" customFormat="1" ht="94.5" customHeight="1" x14ac:dyDescent="0.2">
      <c r="A28" s="196" t="s">
        <v>34</v>
      </c>
      <c r="B28" s="196"/>
      <c r="C28" s="196"/>
      <c r="D28" s="196"/>
      <c r="E28" s="196"/>
      <c r="F28" s="196" t="s">
        <v>28</v>
      </c>
      <c r="G28" s="196"/>
      <c r="H28" s="196" t="s">
        <v>29</v>
      </c>
      <c r="I28" s="196"/>
      <c r="J28" s="196" t="s">
        <v>35</v>
      </c>
      <c r="K28" s="196"/>
      <c r="L28" s="196" t="s">
        <v>46</v>
      </c>
      <c r="M28" s="196"/>
      <c r="N28" s="219"/>
      <c r="O28" s="219"/>
      <c r="P28" s="196"/>
      <c r="Q28" s="196"/>
      <c r="R28" s="272" t="s">
        <v>44</v>
      </c>
      <c r="S28" s="272"/>
      <c r="T28" s="38">
        <v>792</v>
      </c>
      <c r="U28" s="287">
        <f>РАСЧЕТЫ!F6</f>
        <v>11.67</v>
      </c>
      <c r="V28" s="287"/>
      <c r="W28" s="283"/>
      <c r="X28" s="283"/>
      <c r="Y28" s="284">
        <f>РАСЧЕТЫ!I6</f>
        <v>11.666666666666666</v>
      </c>
      <c r="Z28" s="284"/>
      <c r="AA28" s="285">
        <f t="shared" si="0"/>
        <v>1.167</v>
      </c>
      <c r="AB28" s="285"/>
      <c r="AC28" s="293"/>
      <c r="AD28" s="294"/>
      <c r="AE28" s="295"/>
      <c r="AF28" s="286"/>
      <c r="AG28" s="286"/>
      <c r="AH28" s="286"/>
      <c r="AI28" s="286"/>
    </row>
    <row r="29" spans="1:35" s="39" customFormat="1" ht="97.5" customHeight="1" x14ac:dyDescent="0.2">
      <c r="A29" s="196" t="s">
        <v>36</v>
      </c>
      <c r="B29" s="196"/>
      <c r="C29" s="196"/>
      <c r="D29" s="196"/>
      <c r="E29" s="196"/>
      <c r="F29" s="196" t="s">
        <v>28</v>
      </c>
      <c r="G29" s="196"/>
      <c r="H29" s="196" t="s">
        <v>29</v>
      </c>
      <c r="I29" s="196"/>
      <c r="J29" s="196" t="s">
        <v>35</v>
      </c>
      <c r="K29" s="196"/>
      <c r="L29" s="196" t="s">
        <v>47</v>
      </c>
      <c r="M29" s="196"/>
      <c r="N29" s="219"/>
      <c r="O29" s="219"/>
      <c r="P29" s="196"/>
      <c r="Q29" s="196"/>
      <c r="R29" s="272" t="s">
        <v>44</v>
      </c>
      <c r="S29" s="272"/>
      <c r="T29" s="38">
        <v>792</v>
      </c>
      <c r="U29" s="287">
        <f>РАСЧЕТЫ!F7</f>
        <v>0</v>
      </c>
      <c r="V29" s="287"/>
      <c r="W29" s="283"/>
      <c r="X29" s="283"/>
      <c r="Y29" s="284">
        <f>РАСЧЕТЫ!I7</f>
        <v>0</v>
      </c>
      <c r="Z29" s="284"/>
      <c r="AA29" s="285">
        <f t="shared" si="0"/>
        <v>0</v>
      </c>
      <c r="AB29" s="285"/>
      <c r="AC29" s="293"/>
      <c r="AD29" s="294"/>
      <c r="AE29" s="295"/>
      <c r="AF29" s="286"/>
      <c r="AG29" s="286"/>
      <c r="AH29" s="286"/>
      <c r="AI29" s="286"/>
    </row>
    <row r="30" spans="1:35" s="1" customFormat="1" ht="18.75" x14ac:dyDescent="0.25">
      <c r="A30" s="221" t="s">
        <v>144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</row>
    <row r="31" spans="1:35" s="1" customFormat="1" ht="15.75" customHeight="1" x14ac:dyDescent="0.25">
      <c r="A31" s="223" t="s">
        <v>2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C31" s="224" t="s">
        <v>3</v>
      </c>
      <c r="AD31" s="224"/>
      <c r="AE31" s="224"/>
      <c r="AF31" s="224"/>
      <c r="AG31" s="226" t="s">
        <v>48</v>
      </c>
      <c r="AH31" s="227"/>
      <c r="AI31" s="228"/>
    </row>
    <row r="32" spans="1:35" s="1" customFormat="1" ht="15.75" x14ac:dyDescent="0.25">
      <c r="A32" s="235" t="s">
        <v>49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"/>
      <c r="AC32" s="224"/>
      <c r="AD32" s="224"/>
      <c r="AE32" s="224"/>
      <c r="AF32" s="224"/>
      <c r="AG32" s="229"/>
      <c r="AH32" s="230"/>
      <c r="AI32" s="231"/>
    </row>
    <row r="33" spans="1:35" s="1" customFormat="1" ht="15.75" customHeight="1" x14ac:dyDescent="0.25">
      <c r="A33" s="236" t="s">
        <v>6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56" t="s">
        <v>7</v>
      </c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"/>
      <c r="AC33" s="224"/>
      <c r="AD33" s="224"/>
      <c r="AE33" s="224"/>
      <c r="AF33" s="224"/>
      <c r="AG33" s="229"/>
      <c r="AH33" s="230"/>
      <c r="AI33" s="231"/>
    </row>
    <row r="34" spans="1:35" s="1" customFormat="1" ht="15.75" customHeight="1" x14ac:dyDescent="0.25">
      <c r="A34" s="3" t="s">
        <v>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"/>
      <c r="AC34" s="224"/>
      <c r="AD34" s="224"/>
      <c r="AE34" s="224"/>
      <c r="AF34" s="224"/>
      <c r="AG34" s="232"/>
      <c r="AH34" s="233"/>
      <c r="AI34" s="234"/>
    </row>
    <row r="35" spans="1:35" s="1" customFormat="1" ht="15.75" customHeight="1" x14ac:dyDescent="0.25">
      <c r="A35" s="257" t="s">
        <v>9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C35" s="225"/>
      <c r="AD35" s="225"/>
      <c r="AE35" s="225"/>
      <c r="AF35" s="225"/>
    </row>
    <row r="36" spans="1:35" s="1" customFormat="1" ht="18.75" customHeight="1" x14ac:dyDescent="0.25">
      <c r="A36" s="194" t="s">
        <v>10</v>
      </c>
      <c r="B36" s="194"/>
      <c r="C36" s="194"/>
      <c r="D36" s="194"/>
      <c r="E36" s="194"/>
      <c r="F36" s="194" t="s">
        <v>11</v>
      </c>
      <c r="G36" s="194"/>
      <c r="H36" s="194"/>
      <c r="I36" s="194"/>
      <c r="J36" s="194"/>
      <c r="K36" s="194"/>
      <c r="L36" s="194" t="s">
        <v>12</v>
      </c>
      <c r="M36" s="194"/>
      <c r="N36" s="194"/>
      <c r="O36" s="194"/>
      <c r="P36" s="194" t="s">
        <v>13</v>
      </c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</row>
    <row r="37" spans="1:35" s="1" customFormat="1" ht="42" customHeight="1" x14ac:dyDescent="0.2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 t="s">
        <v>14</v>
      </c>
      <c r="Q37" s="194"/>
      <c r="R37" s="194"/>
      <c r="S37" s="194"/>
      <c r="T37" s="194"/>
      <c r="U37" s="296" t="s">
        <v>15</v>
      </c>
      <c r="V37" s="297"/>
      <c r="W37" s="297"/>
      <c r="X37" s="298"/>
      <c r="Y37" s="299" t="s">
        <v>16</v>
      </c>
      <c r="Z37" s="299"/>
      <c r="AA37" s="299"/>
      <c r="AB37" s="299"/>
      <c r="AC37" s="299"/>
      <c r="AD37" s="194" t="s">
        <v>17</v>
      </c>
      <c r="AE37" s="194"/>
      <c r="AF37" s="194" t="s">
        <v>18</v>
      </c>
      <c r="AG37" s="194"/>
      <c r="AH37" s="194" t="s">
        <v>19</v>
      </c>
      <c r="AI37" s="194"/>
    </row>
    <row r="38" spans="1:35" s="1" customFormat="1" ht="87.75" customHeight="1" x14ac:dyDescent="0.25">
      <c r="A38" s="194"/>
      <c r="B38" s="194"/>
      <c r="C38" s="194"/>
      <c r="D38" s="194"/>
      <c r="E38" s="194"/>
      <c r="F38" s="194" t="s">
        <v>14</v>
      </c>
      <c r="G38" s="194"/>
      <c r="H38" s="194" t="s">
        <v>14</v>
      </c>
      <c r="I38" s="194"/>
      <c r="J38" s="194" t="s">
        <v>14</v>
      </c>
      <c r="K38" s="194"/>
      <c r="L38" s="194" t="s">
        <v>14</v>
      </c>
      <c r="M38" s="194"/>
      <c r="N38" s="194" t="s">
        <v>14</v>
      </c>
      <c r="O38" s="194"/>
      <c r="P38" s="194"/>
      <c r="Q38" s="194"/>
      <c r="R38" s="194"/>
      <c r="S38" s="194"/>
      <c r="T38" s="194"/>
      <c r="U38" s="194" t="s">
        <v>20</v>
      </c>
      <c r="V38" s="194"/>
      <c r="W38" s="194" t="s">
        <v>21</v>
      </c>
      <c r="X38" s="194"/>
      <c r="Y38" s="194" t="s">
        <v>22</v>
      </c>
      <c r="Z38" s="194"/>
      <c r="AA38" s="194" t="s">
        <v>23</v>
      </c>
      <c r="AB38" s="194"/>
      <c r="AC38" s="97" t="s">
        <v>24</v>
      </c>
      <c r="AD38" s="194"/>
      <c r="AE38" s="194"/>
      <c r="AF38" s="194"/>
      <c r="AG38" s="194"/>
      <c r="AH38" s="194"/>
      <c r="AI38" s="194"/>
    </row>
    <row r="39" spans="1:35" s="1" customFormat="1" x14ac:dyDescent="0.25">
      <c r="A39" s="214">
        <v>1</v>
      </c>
      <c r="B39" s="214"/>
      <c r="C39" s="214"/>
      <c r="D39" s="214"/>
      <c r="E39" s="214"/>
      <c r="F39" s="214">
        <v>2</v>
      </c>
      <c r="G39" s="214"/>
      <c r="H39" s="214">
        <v>3</v>
      </c>
      <c r="I39" s="214"/>
      <c r="J39" s="214">
        <v>4</v>
      </c>
      <c r="K39" s="214"/>
      <c r="L39" s="214">
        <v>5</v>
      </c>
      <c r="M39" s="214"/>
      <c r="N39" s="214">
        <v>6</v>
      </c>
      <c r="O39" s="214"/>
      <c r="P39" s="214">
        <v>7</v>
      </c>
      <c r="Q39" s="214"/>
      <c r="R39" s="214"/>
      <c r="S39" s="214"/>
      <c r="T39" s="214"/>
      <c r="U39" s="214">
        <v>8</v>
      </c>
      <c r="V39" s="214"/>
      <c r="W39" s="214">
        <v>9</v>
      </c>
      <c r="X39" s="214"/>
      <c r="Y39" s="214">
        <v>10</v>
      </c>
      <c r="Z39" s="214"/>
      <c r="AA39" s="214">
        <v>11</v>
      </c>
      <c r="AB39" s="214"/>
      <c r="AC39" s="5">
        <v>12</v>
      </c>
      <c r="AD39" s="300">
        <v>13</v>
      </c>
      <c r="AE39" s="300"/>
      <c r="AF39" s="214">
        <v>14</v>
      </c>
      <c r="AG39" s="214"/>
      <c r="AH39" s="214">
        <v>15</v>
      </c>
      <c r="AI39" s="214"/>
    </row>
    <row r="40" spans="1:35" s="1" customFormat="1" ht="144.75" customHeight="1" x14ac:dyDescent="0.25">
      <c r="A40" s="303" t="s">
        <v>49</v>
      </c>
      <c r="B40" s="304"/>
      <c r="C40" s="304"/>
      <c r="D40" s="304"/>
      <c r="E40" s="304"/>
      <c r="F40" s="309"/>
      <c r="G40" s="310"/>
      <c r="H40" s="309"/>
      <c r="I40" s="310"/>
      <c r="J40" s="309"/>
      <c r="K40" s="310"/>
      <c r="L40" s="309"/>
      <c r="M40" s="310"/>
      <c r="N40" s="309"/>
      <c r="O40" s="310"/>
      <c r="P40" s="217" t="s">
        <v>155</v>
      </c>
      <c r="Q40" s="218"/>
      <c r="R40" s="218"/>
      <c r="S40" s="218"/>
      <c r="T40" s="218"/>
      <c r="U40" s="212" t="s">
        <v>26</v>
      </c>
      <c r="V40" s="212"/>
      <c r="W40" s="213">
        <v>744</v>
      </c>
      <c r="X40" s="213"/>
      <c r="Y40" s="192">
        <v>100</v>
      </c>
      <c r="Z40" s="193"/>
      <c r="AA40" s="194"/>
      <c r="AB40" s="194"/>
      <c r="AC40" s="36"/>
      <c r="AD40" s="273">
        <v>10</v>
      </c>
      <c r="AE40" s="273"/>
      <c r="AF40" s="195"/>
      <c r="AG40" s="195"/>
      <c r="AH40" s="195"/>
      <c r="AI40" s="195"/>
    </row>
    <row r="41" spans="1:35" s="1" customFormat="1" ht="66" customHeight="1" x14ac:dyDescent="0.25">
      <c r="A41" s="305"/>
      <c r="B41" s="306"/>
      <c r="C41" s="306"/>
      <c r="D41" s="306"/>
      <c r="E41" s="306"/>
      <c r="F41" s="311"/>
      <c r="G41" s="312"/>
      <c r="H41" s="311"/>
      <c r="I41" s="312"/>
      <c r="J41" s="311"/>
      <c r="K41" s="312"/>
      <c r="L41" s="311"/>
      <c r="M41" s="312"/>
      <c r="N41" s="311"/>
      <c r="O41" s="312"/>
      <c r="P41" s="217" t="s">
        <v>156</v>
      </c>
      <c r="Q41" s="218"/>
      <c r="R41" s="218"/>
      <c r="S41" s="218"/>
      <c r="T41" s="218"/>
      <c r="U41" s="212" t="s">
        <v>26</v>
      </c>
      <c r="V41" s="212"/>
      <c r="W41" s="213">
        <v>744</v>
      </c>
      <c r="X41" s="213"/>
      <c r="Y41" s="192">
        <v>100</v>
      </c>
      <c r="Z41" s="193"/>
      <c r="AA41" s="194"/>
      <c r="AB41" s="194"/>
      <c r="AC41" s="36"/>
      <c r="AD41" s="273">
        <v>10</v>
      </c>
      <c r="AE41" s="273"/>
      <c r="AF41" s="195"/>
      <c r="AG41" s="195"/>
      <c r="AH41" s="195"/>
      <c r="AI41" s="195"/>
    </row>
    <row r="42" spans="1:35" s="1" customFormat="1" ht="80.25" customHeight="1" x14ac:dyDescent="0.25">
      <c r="A42" s="307"/>
      <c r="B42" s="308"/>
      <c r="C42" s="308"/>
      <c r="D42" s="308"/>
      <c r="E42" s="308"/>
      <c r="F42" s="313"/>
      <c r="G42" s="314"/>
      <c r="H42" s="313"/>
      <c r="I42" s="314"/>
      <c r="J42" s="313"/>
      <c r="K42" s="314"/>
      <c r="L42" s="313"/>
      <c r="M42" s="314"/>
      <c r="N42" s="313"/>
      <c r="O42" s="314"/>
      <c r="P42" s="217" t="s">
        <v>159</v>
      </c>
      <c r="Q42" s="218"/>
      <c r="R42" s="218"/>
      <c r="S42" s="218"/>
      <c r="T42" s="218"/>
      <c r="U42" s="212" t="s">
        <v>26</v>
      </c>
      <c r="V42" s="212"/>
      <c r="W42" s="213">
        <v>744</v>
      </c>
      <c r="X42" s="213"/>
      <c r="Y42" s="192">
        <v>90</v>
      </c>
      <c r="Z42" s="193"/>
      <c r="AA42" s="194"/>
      <c r="AB42" s="194"/>
      <c r="AC42" s="36"/>
      <c r="AD42" s="273">
        <v>9</v>
      </c>
      <c r="AE42" s="273"/>
      <c r="AF42" s="195"/>
      <c r="AG42" s="195"/>
      <c r="AH42" s="195"/>
      <c r="AI42" s="195"/>
    </row>
    <row r="43" spans="1:35" s="1" customFormat="1" ht="27.75" customHeight="1" x14ac:dyDescent="0.25">
      <c r="A43" s="197" t="s">
        <v>50</v>
      </c>
      <c r="B43" s="246"/>
      <c r="C43" s="246"/>
      <c r="D43" s="246"/>
      <c r="E43" s="198"/>
      <c r="F43" s="197" t="s">
        <v>28</v>
      </c>
      <c r="G43" s="198"/>
      <c r="H43" s="197" t="s">
        <v>29</v>
      </c>
      <c r="I43" s="198"/>
      <c r="J43" s="197" t="s">
        <v>30</v>
      </c>
      <c r="K43" s="198"/>
      <c r="L43" s="194" t="s">
        <v>31</v>
      </c>
      <c r="M43" s="194"/>
      <c r="N43" s="214"/>
      <c r="O43" s="214"/>
      <c r="P43" s="301"/>
      <c r="Q43" s="301"/>
      <c r="R43" s="301"/>
      <c r="S43" s="301"/>
      <c r="T43" s="302"/>
      <c r="U43" s="194"/>
      <c r="V43" s="194"/>
      <c r="W43" s="213"/>
      <c r="X43" s="213"/>
      <c r="Y43" s="192"/>
      <c r="Z43" s="193"/>
      <c r="AA43" s="194"/>
      <c r="AB43" s="194"/>
      <c r="AC43" s="31"/>
      <c r="AD43" s="195"/>
      <c r="AE43" s="195"/>
      <c r="AF43" s="195"/>
      <c r="AG43" s="195"/>
      <c r="AH43" s="195"/>
      <c r="AI43" s="195"/>
    </row>
    <row r="44" spans="1:35" s="1" customFormat="1" ht="130.5" customHeight="1" x14ac:dyDescent="0.25">
      <c r="A44" s="197" t="s">
        <v>51</v>
      </c>
      <c r="B44" s="246"/>
      <c r="C44" s="246"/>
      <c r="D44" s="246"/>
      <c r="E44" s="198"/>
      <c r="F44" s="197" t="s">
        <v>28</v>
      </c>
      <c r="G44" s="198"/>
      <c r="H44" s="197" t="s">
        <v>52</v>
      </c>
      <c r="I44" s="198"/>
      <c r="J44" s="197" t="s">
        <v>30</v>
      </c>
      <c r="K44" s="198"/>
      <c r="L44" s="194" t="s">
        <v>31</v>
      </c>
      <c r="M44" s="194"/>
      <c r="N44" s="214"/>
      <c r="O44" s="214"/>
      <c r="P44" s="215"/>
      <c r="Q44" s="216"/>
      <c r="R44" s="216"/>
      <c r="S44" s="216"/>
      <c r="T44" s="216"/>
      <c r="U44" s="194"/>
      <c r="V44" s="194"/>
      <c r="W44" s="213"/>
      <c r="X44" s="213"/>
      <c r="Y44" s="192"/>
      <c r="Z44" s="193"/>
      <c r="AA44" s="194"/>
      <c r="AB44" s="194"/>
      <c r="AC44" s="31"/>
      <c r="AD44" s="195"/>
      <c r="AE44" s="195"/>
      <c r="AF44" s="195"/>
      <c r="AG44" s="195"/>
      <c r="AH44" s="195"/>
      <c r="AI44" s="195"/>
    </row>
    <row r="45" spans="1:35" s="1" customFormat="1" ht="40.5" customHeight="1" x14ac:dyDescent="0.25">
      <c r="A45" s="197" t="s">
        <v>53</v>
      </c>
      <c r="B45" s="246"/>
      <c r="C45" s="246"/>
      <c r="D45" s="246"/>
      <c r="E45" s="198"/>
      <c r="F45" s="197" t="s">
        <v>28</v>
      </c>
      <c r="G45" s="198"/>
      <c r="H45" s="197" t="s">
        <v>54</v>
      </c>
      <c r="I45" s="198"/>
      <c r="J45" s="197" t="s">
        <v>30</v>
      </c>
      <c r="K45" s="198"/>
      <c r="L45" s="315" t="s">
        <v>31</v>
      </c>
      <c r="M45" s="316"/>
      <c r="N45" s="214"/>
      <c r="O45" s="214"/>
      <c r="P45" s="302"/>
      <c r="Q45" s="317"/>
      <c r="R45" s="317"/>
      <c r="S45" s="317"/>
      <c r="T45" s="317"/>
      <c r="U45" s="212"/>
      <c r="V45" s="212"/>
      <c r="W45" s="213"/>
      <c r="X45" s="213"/>
      <c r="Y45" s="192"/>
      <c r="Z45" s="193"/>
      <c r="AA45" s="194"/>
      <c r="AB45" s="194"/>
      <c r="AC45" s="31"/>
      <c r="AD45" s="195"/>
      <c r="AE45" s="195"/>
      <c r="AF45" s="195"/>
      <c r="AG45" s="195"/>
      <c r="AH45" s="195"/>
      <c r="AI45" s="195"/>
    </row>
    <row r="46" spans="1:35" s="1" customFormat="1" ht="78.75" customHeight="1" x14ac:dyDescent="0.25">
      <c r="A46" s="197" t="s">
        <v>55</v>
      </c>
      <c r="B46" s="246"/>
      <c r="C46" s="246"/>
      <c r="D46" s="246"/>
      <c r="E46" s="198"/>
      <c r="F46" s="196" t="s">
        <v>28</v>
      </c>
      <c r="G46" s="196"/>
      <c r="H46" s="196" t="s">
        <v>37</v>
      </c>
      <c r="I46" s="196"/>
      <c r="J46" s="218" t="s">
        <v>35</v>
      </c>
      <c r="K46" s="218"/>
      <c r="L46" s="315" t="s">
        <v>31</v>
      </c>
      <c r="M46" s="316"/>
      <c r="N46" s="300"/>
      <c r="O46" s="300"/>
      <c r="P46" s="302"/>
      <c r="Q46" s="317"/>
      <c r="R46" s="317"/>
      <c r="S46" s="317"/>
      <c r="T46" s="317"/>
      <c r="U46" s="194"/>
      <c r="V46" s="194"/>
      <c r="W46" s="213"/>
      <c r="X46" s="213"/>
      <c r="Y46" s="192"/>
      <c r="Z46" s="193"/>
      <c r="AA46" s="194"/>
      <c r="AB46" s="194"/>
      <c r="AC46" s="31"/>
      <c r="AD46" s="195"/>
      <c r="AE46" s="195"/>
      <c r="AF46" s="195"/>
      <c r="AG46" s="195"/>
      <c r="AH46" s="195"/>
      <c r="AI46" s="195"/>
    </row>
    <row r="47" spans="1:35" s="1" customFormat="1" ht="86.25" customHeight="1" x14ac:dyDescent="0.25">
      <c r="A47" s="197" t="s">
        <v>101</v>
      </c>
      <c r="B47" s="246"/>
      <c r="C47" s="246"/>
      <c r="D47" s="246"/>
      <c r="E47" s="198"/>
      <c r="F47" s="197" t="s">
        <v>28</v>
      </c>
      <c r="G47" s="198"/>
      <c r="H47" s="197" t="s">
        <v>29</v>
      </c>
      <c r="I47" s="198"/>
      <c r="J47" s="197" t="s">
        <v>35</v>
      </c>
      <c r="K47" s="198"/>
      <c r="L47" s="315" t="s">
        <v>47</v>
      </c>
      <c r="M47" s="316"/>
      <c r="N47" s="201"/>
      <c r="O47" s="202"/>
      <c r="P47" s="315"/>
      <c r="Q47" s="318"/>
      <c r="R47" s="318"/>
      <c r="S47" s="318"/>
      <c r="T47" s="316"/>
      <c r="U47" s="194"/>
      <c r="V47" s="194"/>
      <c r="W47" s="192"/>
      <c r="X47" s="193"/>
      <c r="Y47" s="192"/>
      <c r="Z47" s="193"/>
      <c r="AA47" s="315"/>
      <c r="AB47" s="316"/>
      <c r="AC47" s="31"/>
      <c r="AD47" s="209"/>
      <c r="AE47" s="211"/>
      <c r="AF47" s="209"/>
      <c r="AG47" s="211"/>
      <c r="AH47" s="209"/>
      <c r="AI47" s="211"/>
    </row>
    <row r="48" spans="1:35" s="7" customFormat="1" x14ac:dyDescent="0.25"/>
    <row r="49" spans="1:35" s="1" customFormat="1" ht="15.75" customHeight="1" x14ac:dyDescent="0.25">
      <c r="A49" s="257" t="s">
        <v>40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</row>
    <row r="50" spans="1:35" s="1" customFormat="1" ht="18.75" customHeight="1" x14ac:dyDescent="0.25">
      <c r="A50" s="194" t="s">
        <v>10</v>
      </c>
      <c r="B50" s="194"/>
      <c r="C50" s="194"/>
      <c r="D50" s="194"/>
      <c r="E50" s="194"/>
      <c r="F50" s="194" t="s">
        <v>11</v>
      </c>
      <c r="G50" s="194"/>
      <c r="H50" s="194"/>
      <c r="I50" s="194"/>
      <c r="J50" s="194"/>
      <c r="K50" s="194"/>
      <c r="L50" s="194" t="s">
        <v>12</v>
      </c>
      <c r="M50" s="194"/>
      <c r="N50" s="194"/>
      <c r="O50" s="194"/>
      <c r="P50" s="194" t="s">
        <v>41</v>
      </c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 t="s">
        <v>42</v>
      </c>
      <c r="AI50" s="194"/>
    </row>
    <row r="51" spans="1:35" s="1" customFormat="1" ht="42" customHeight="1" x14ac:dyDescent="0.2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303" t="s">
        <v>14</v>
      </c>
      <c r="Q51" s="319"/>
      <c r="R51" s="321" t="s">
        <v>15</v>
      </c>
      <c r="S51" s="321"/>
      <c r="T51" s="321"/>
      <c r="U51" s="299" t="s">
        <v>16</v>
      </c>
      <c r="V51" s="299"/>
      <c r="W51" s="299"/>
      <c r="X51" s="299"/>
      <c r="Y51" s="299"/>
      <c r="Z51" s="299"/>
      <c r="AA51" s="303" t="s">
        <v>17</v>
      </c>
      <c r="AB51" s="319"/>
      <c r="AC51" s="303" t="s">
        <v>43</v>
      </c>
      <c r="AD51" s="304"/>
      <c r="AE51" s="319"/>
      <c r="AF51" s="303" t="s">
        <v>19</v>
      </c>
      <c r="AG51" s="319"/>
      <c r="AH51" s="194"/>
      <c r="AI51" s="194"/>
    </row>
    <row r="52" spans="1:35" s="1" customFormat="1" ht="122.25" customHeight="1" x14ac:dyDescent="0.25">
      <c r="A52" s="194"/>
      <c r="B52" s="194"/>
      <c r="C52" s="194"/>
      <c r="D52" s="194"/>
      <c r="E52" s="194"/>
      <c r="F52" s="194" t="s">
        <v>14</v>
      </c>
      <c r="G52" s="194"/>
      <c r="H52" s="194" t="s">
        <v>14</v>
      </c>
      <c r="I52" s="194"/>
      <c r="J52" s="194" t="s">
        <v>14</v>
      </c>
      <c r="K52" s="194"/>
      <c r="L52" s="194" t="s">
        <v>14</v>
      </c>
      <c r="M52" s="194"/>
      <c r="N52" s="194" t="s">
        <v>14</v>
      </c>
      <c r="O52" s="194"/>
      <c r="P52" s="307"/>
      <c r="Q52" s="320"/>
      <c r="R52" s="194" t="s">
        <v>20</v>
      </c>
      <c r="S52" s="194"/>
      <c r="T52" s="4" t="s">
        <v>21</v>
      </c>
      <c r="U52" s="194" t="s">
        <v>22</v>
      </c>
      <c r="V52" s="194"/>
      <c r="W52" s="194" t="s">
        <v>23</v>
      </c>
      <c r="X52" s="194"/>
      <c r="Y52" s="194" t="s">
        <v>24</v>
      </c>
      <c r="Z52" s="194"/>
      <c r="AA52" s="307"/>
      <c r="AB52" s="320"/>
      <c r="AC52" s="307"/>
      <c r="AD52" s="308"/>
      <c r="AE52" s="320"/>
      <c r="AF52" s="307"/>
      <c r="AG52" s="320"/>
      <c r="AH52" s="194"/>
      <c r="AI52" s="194"/>
    </row>
    <row r="53" spans="1:35" s="1" customFormat="1" x14ac:dyDescent="0.25">
      <c r="A53" s="214">
        <v>1</v>
      </c>
      <c r="B53" s="214"/>
      <c r="C53" s="214"/>
      <c r="D53" s="214"/>
      <c r="E53" s="214"/>
      <c r="F53" s="214">
        <v>2</v>
      </c>
      <c r="G53" s="214"/>
      <c r="H53" s="214">
        <v>3</v>
      </c>
      <c r="I53" s="214"/>
      <c r="J53" s="214">
        <v>4</v>
      </c>
      <c r="K53" s="214"/>
      <c r="L53" s="214">
        <v>5</v>
      </c>
      <c r="M53" s="214"/>
      <c r="N53" s="214">
        <v>6</v>
      </c>
      <c r="O53" s="214"/>
      <c r="P53" s="214">
        <v>7</v>
      </c>
      <c r="Q53" s="214"/>
      <c r="R53" s="214">
        <v>8</v>
      </c>
      <c r="S53" s="214"/>
      <c r="T53" s="5">
        <v>9</v>
      </c>
      <c r="U53" s="214">
        <v>10</v>
      </c>
      <c r="V53" s="214"/>
      <c r="W53" s="214">
        <v>11</v>
      </c>
      <c r="X53" s="214"/>
      <c r="Y53" s="214">
        <v>12</v>
      </c>
      <c r="Z53" s="214"/>
      <c r="AA53" s="214">
        <v>13</v>
      </c>
      <c r="AB53" s="214"/>
      <c r="AC53" s="199">
        <v>14</v>
      </c>
      <c r="AD53" s="324"/>
      <c r="AE53" s="200"/>
      <c r="AF53" s="214">
        <v>15</v>
      </c>
      <c r="AG53" s="214"/>
      <c r="AH53" s="214">
        <v>16</v>
      </c>
      <c r="AI53" s="214"/>
    </row>
    <row r="54" spans="1:35" s="1" customFormat="1" ht="122.25" customHeight="1" x14ac:dyDescent="0.25">
      <c r="A54" s="194" t="s">
        <v>49</v>
      </c>
      <c r="B54" s="194"/>
      <c r="C54" s="194"/>
      <c r="D54" s="194"/>
      <c r="E54" s="194"/>
      <c r="F54" s="201"/>
      <c r="G54" s="202"/>
      <c r="H54" s="201"/>
      <c r="I54" s="202"/>
      <c r="J54" s="201"/>
      <c r="K54" s="202"/>
      <c r="L54" s="201"/>
      <c r="M54" s="202"/>
      <c r="N54" s="201"/>
      <c r="O54" s="202"/>
      <c r="P54" s="194"/>
      <c r="Q54" s="194"/>
      <c r="R54" s="213" t="s">
        <v>44</v>
      </c>
      <c r="S54" s="213"/>
      <c r="T54" s="6">
        <v>792</v>
      </c>
      <c r="U54" s="240">
        <f>SUM(U55:V59)</f>
        <v>849.33999999999992</v>
      </c>
      <c r="V54" s="240"/>
      <c r="W54" s="205"/>
      <c r="X54" s="205"/>
      <c r="Y54" s="240">
        <f>SUM(Y55:Z59)</f>
        <v>849.33333333333326</v>
      </c>
      <c r="Z54" s="240"/>
      <c r="AA54" s="285">
        <f>U54*0.1</f>
        <v>84.933999999999997</v>
      </c>
      <c r="AB54" s="285"/>
      <c r="AC54" s="209"/>
      <c r="AD54" s="210"/>
      <c r="AE54" s="211"/>
      <c r="AF54" s="195"/>
      <c r="AG54" s="195"/>
      <c r="AH54" s="195"/>
      <c r="AI54" s="195"/>
    </row>
    <row r="55" spans="1:35" s="1" customFormat="1" ht="30" customHeight="1" x14ac:dyDescent="0.25">
      <c r="A55" s="197" t="s">
        <v>50</v>
      </c>
      <c r="B55" s="246"/>
      <c r="C55" s="246"/>
      <c r="D55" s="246"/>
      <c r="E55" s="198"/>
      <c r="F55" s="315" t="s">
        <v>28</v>
      </c>
      <c r="G55" s="316"/>
      <c r="H55" s="315" t="s">
        <v>29</v>
      </c>
      <c r="I55" s="316"/>
      <c r="J55" s="315" t="s">
        <v>30</v>
      </c>
      <c r="K55" s="316"/>
      <c r="L55" s="315" t="s">
        <v>31</v>
      </c>
      <c r="M55" s="316"/>
      <c r="N55" s="201"/>
      <c r="O55" s="202"/>
      <c r="P55" s="300"/>
      <c r="Q55" s="300"/>
      <c r="R55" s="213" t="s">
        <v>44</v>
      </c>
      <c r="S55" s="213"/>
      <c r="T55" s="6">
        <v>792</v>
      </c>
      <c r="U55" s="240">
        <f>РАСЧЕТЫ!F9</f>
        <v>812.67</v>
      </c>
      <c r="V55" s="240"/>
      <c r="W55" s="205"/>
      <c r="X55" s="205"/>
      <c r="Y55" s="249">
        <f>РАСЧЕТЫ!I9</f>
        <v>812.66666666666663</v>
      </c>
      <c r="Z55" s="249"/>
      <c r="AA55" s="285">
        <f t="shared" ref="AA55:AA59" si="1">U55*0.1</f>
        <v>81.266999999999996</v>
      </c>
      <c r="AB55" s="285"/>
      <c r="AC55" s="209"/>
      <c r="AD55" s="210"/>
      <c r="AE55" s="211"/>
      <c r="AF55" s="195"/>
      <c r="AG55" s="195"/>
      <c r="AH55" s="195"/>
      <c r="AI55" s="195"/>
    </row>
    <row r="56" spans="1:35" s="1" customFormat="1" ht="132" customHeight="1" x14ac:dyDescent="0.25">
      <c r="A56" s="196" t="s">
        <v>51</v>
      </c>
      <c r="B56" s="196"/>
      <c r="C56" s="196"/>
      <c r="D56" s="196"/>
      <c r="E56" s="196"/>
      <c r="F56" s="197" t="s">
        <v>28</v>
      </c>
      <c r="G56" s="198"/>
      <c r="H56" s="197" t="s">
        <v>52</v>
      </c>
      <c r="I56" s="198"/>
      <c r="J56" s="197" t="s">
        <v>30</v>
      </c>
      <c r="K56" s="198"/>
      <c r="L56" s="194" t="s">
        <v>31</v>
      </c>
      <c r="M56" s="194"/>
      <c r="N56" s="214"/>
      <c r="O56" s="214"/>
      <c r="P56" s="300"/>
      <c r="Q56" s="300"/>
      <c r="R56" s="213" t="s">
        <v>44</v>
      </c>
      <c r="S56" s="213"/>
      <c r="T56" s="6">
        <v>792</v>
      </c>
      <c r="U56" s="325">
        <f>РАСЧЕТЫ!F10</f>
        <v>0</v>
      </c>
      <c r="V56" s="325"/>
      <c r="W56" s="205"/>
      <c r="X56" s="205"/>
      <c r="Y56" s="326">
        <f>РАСЧЕТЫ!I10</f>
        <v>0</v>
      </c>
      <c r="Z56" s="326"/>
      <c r="AA56" s="285">
        <f t="shared" si="1"/>
        <v>0</v>
      </c>
      <c r="AB56" s="285"/>
      <c r="AC56" s="209"/>
      <c r="AD56" s="210"/>
      <c r="AE56" s="211"/>
      <c r="AF56" s="195"/>
      <c r="AG56" s="195"/>
      <c r="AH56" s="195"/>
      <c r="AI56" s="195"/>
    </row>
    <row r="57" spans="1:35" s="1" customFormat="1" ht="49.5" customHeight="1" x14ac:dyDescent="0.25">
      <c r="A57" s="197" t="s">
        <v>53</v>
      </c>
      <c r="B57" s="246"/>
      <c r="C57" s="246"/>
      <c r="D57" s="246"/>
      <c r="E57" s="198"/>
      <c r="F57" s="303" t="s">
        <v>28</v>
      </c>
      <c r="G57" s="319"/>
      <c r="H57" s="303" t="s">
        <v>54</v>
      </c>
      <c r="I57" s="319"/>
      <c r="J57" s="303" t="s">
        <v>30</v>
      </c>
      <c r="K57" s="319"/>
      <c r="L57" s="303" t="s">
        <v>31</v>
      </c>
      <c r="M57" s="319"/>
      <c r="N57" s="309"/>
      <c r="O57" s="310"/>
      <c r="P57" s="322"/>
      <c r="Q57" s="322"/>
      <c r="R57" s="213" t="s">
        <v>44</v>
      </c>
      <c r="S57" s="213"/>
      <c r="T57" s="6">
        <v>792</v>
      </c>
      <c r="U57" s="240">
        <f>РАСЧЕТЫ!F11</f>
        <v>25</v>
      </c>
      <c r="V57" s="240"/>
      <c r="W57" s="205"/>
      <c r="X57" s="205"/>
      <c r="Y57" s="249">
        <f>РАСЧЕТЫ!I11</f>
        <v>25</v>
      </c>
      <c r="Z57" s="249"/>
      <c r="AA57" s="285">
        <f t="shared" si="1"/>
        <v>2.5</v>
      </c>
      <c r="AB57" s="285"/>
      <c r="AC57" s="209"/>
      <c r="AD57" s="210"/>
      <c r="AE57" s="211"/>
      <c r="AF57" s="328"/>
      <c r="AG57" s="328"/>
      <c r="AH57" s="328"/>
      <c r="AI57" s="328"/>
    </row>
    <row r="58" spans="1:35" s="7" customFormat="1" ht="90.75" customHeight="1" x14ac:dyDescent="0.25">
      <c r="A58" s="197" t="s">
        <v>55</v>
      </c>
      <c r="B58" s="246"/>
      <c r="C58" s="246"/>
      <c r="D58" s="246"/>
      <c r="E58" s="198"/>
      <c r="F58" s="194" t="s">
        <v>28</v>
      </c>
      <c r="G58" s="194"/>
      <c r="H58" s="194" t="s">
        <v>29</v>
      </c>
      <c r="I58" s="194"/>
      <c r="J58" s="194" t="s">
        <v>35</v>
      </c>
      <c r="K58" s="194"/>
      <c r="L58" s="194" t="s">
        <v>46</v>
      </c>
      <c r="M58" s="194"/>
      <c r="N58" s="300"/>
      <c r="O58" s="300"/>
      <c r="P58" s="194"/>
      <c r="Q58" s="194"/>
      <c r="R58" s="213" t="s">
        <v>44</v>
      </c>
      <c r="S58" s="213"/>
      <c r="T58" s="6">
        <v>792</v>
      </c>
      <c r="U58" s="240">
        <f>РАСЧЕТЫ!F12</f>
        <v>9.67</v>
      </c>
      <c r="V58" s="240"/>
      <c r="W58" s="205"/>
      <c r="X58" s="205"/>
      <c r="Y58" s="249">
        <f>РАСЧЕТЫ!I12</f>
        <v>9.6666666666666661</v>
      </c>
      <c r="Z58" s="249"/>
      <c r="AA58" s="285">
        <f t="shared" si="1"/>
        <v>0.96700000000000008</v>
      </c>
      <c r="AB58" s="285"/>
      <c r="AC58" s="209"/>
      <c r="AD58" s="210"/>
      <c r="AE58" s="211"/>
      <c r="AF58" s="195"/>
      <c r="AG58" s="195"/>
      <c r="AH58" s="195"/>
      <c r="AI58" s="195"/>
    </row>
    <row r="59" spans="1:35" s="7" customFormat="1" ht="90" customHeight="1" x14ac:dyDescent="0.25">
      <c r="A59" s="196" t="s">
        <v>101</v>
      </c>
      <c r="B59" s="196"/>
      <c r="C59" s="196"/>
      <c r="D59" s="196"/>
      <c r="E59" s="196"/>
      <c r="F59" s="194" t="s">
        <v>28</v>
      </c>
      <c r="G59" s="194"/>
      <c r="H59" s="194" t="s">
        <v>29</v>
      </c>
      <c r="I59" s="194"/>
      <c r="J59" s="194" t="s">
        <v>35</v>
      </c>
      <c r="K59" s="194"/>
      <c r="L59" s="194" t="s">
        <v>47</v>
      </c>
      <c r="M59" s="194"/>
      <c r="N59" s="300"/>
      <c r="O59" s="300"/>
      <c r="P59" s="194"/>
      <c r="Q59" s="194"/>
      <c r="R59" s="213" t="s">
        <v>44</v>
      </c>
      <c r="S59" s="213"/>
      <c r="T59" s="6">
        <v>792</v>
      </c>
      <c r="U59" s="244">
        <f>РАСЧЕТЫ!F13</f>
        <v>2</v>
      </c>
      <c r="V59" s="245"/>
      <c r="W59" s="205"/>
      <c r="X59" s="205"/>
      <c r="Y59" s="323">
        <f>РАСЧЕТЫ!I13</f>
        <v>2</v>
      </c>
      <c r="Z59" s="323"/>
      <c r="AA59" s="285">
        <f t="shared" si="1"/>
        <v>0.2</v>
      </c>
      <c r="AB59" s="285"/>
      <c r="AC59" s="209"/>
      <c r="AD59" s="210"/>
      <c r="AE59" s="211"/>
      <c r="AF59" s="195"/>
      <c r="AG59" s="195"/>
      <c r="AH59" s="195"/>
      <c r="AI59" s="195"/>
    </row>
    <row r="60" spans="1:35" ht="24.75" customHeight="1" x14ac:dyDescent="0.25"/>
    <row r="61" spans="1:35" s="1" customFormat="1" ht="18.75" x14ac:dyDescent="0.25">
      <c r="A61" s="221" t="s">
        <v>102</v>
      </c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</row>
    <row r="62" spans="1:35" s="1" customFormat="1" ht="15.75" customHeight="1" x14ac:dyDescent="0.25">
      <c r="A62" s="223" t="s">
        <v>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C62" s="224" t="s">
        <v>3</v>
      </c>
      <c r="AD62" s="224"/>
      <c r="AE62" s="224"/>
      <c r="AF62" s="224"/>
      <c r="AG62" s="226" t="s">
        <v>71</v>
      </c>
      <c r="AH62" s="227"/>
      <c r="AI62" s="228"/>
    </row>
    <row r="63" spans="1:35" s="1" customFormat="1" ht="15.75" x14ac:dyDescent="0.25">
      <c r="A63" s="235" t="s">
        <v>103</v>
      </c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"/>
      <c r="AC63" s="224"/>
      <c r="AD63" s="224"/>
      <c r="AE63" s="224"/>
      <c r="AF63" s="224"/>
      <c r="AG63" s="229"/>
      <c r="AH63" s="230"/>
      <c r="AI63" s="231"/>
    </row>
    <row r="64" spans="1:35" s="1" customFormat="1" ht="15.75" customHeight="1" x14ac:dyDescent="0.25">
      <c r="A64" s="236" t="s">
        <v>6</v>
      </c>
      <c r="B64" s="236"/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56" t="s">
        <v>7</v>
      </c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"/>
      <c r="AC64" s="224"/>
      <c r="AD64" s="224"/>
      <c r="AE64" s="224"/>
      <c r="AF64" s="224"/>
      <c r="AG64" s="229"/>
      <c r="AH64" s="230"/>
      <c r="AI64" s="231"/>
    </row>
    <row r="65" spans="1:35" s="1" customFormat="1" ht="15.75" customHeight="1" x14ac:dyDescent="0.25">
      <c r="A65" s="3" t="s">
        <v>8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2"/>
      <c r="AC65" s="224"/>
      <c r="AD65" s="224"/>
      <c r="AE65" s="224"/>
      <c r="AF65" s="224"/>
      <c r="AG65" s="232"/>
      <c r="AH65" s="233"/>
      <c r="AI65" s="234"/>
    </row>
    <row r="66" spans="1:35" s="1" customFormat="1" ht="15.75" customHeight="1" x14ac:dyDescent="0.25">
      <c r="A66" s="257" t="s">
        <v>9</v>
      </c>
      <c r="B66" s="257"/>
      <c r="C66" s="257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C66" s="225"/>
      <c r="AD66" s="225"/>
      <c r="AE66" s="225"/>
      <c r="AF66" s="225"/>
    </row>
    <row r="67" spans="1:35" s="1" customFormat="1" ht="18.75" customHeight="1" x14ac:dyDescent="0.25">
      <c r="A67" s="194" t="s">
        <v>10</v>
      </c>
      <c r="B67" s="194"/>
      <c r="C67" s="194"/>
      <c r="D67" s="194"/>
      <c r="E67" s="194"/>
      <c r="F67" s="194" t="s">
        <v>11</v>
      </c>
      <c r="G67" s="194"/>
      <c r="H67" s="194"/>
      <c r="I67" s="194"/>
      <c r="J67" s="194"/>
      <c r="K67" s="194"/>
      <c r="L67" s="194" t="s">
        <v>12</v>
      </c>
      <c r="M67" s="194"/>
      <c r="N67" s="194"/>
      <c r="O67" s="194"/>
      <c r="P67" s="194" t="s">
        <v>13</v>
      </c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</row>
    <row r="68" spans="1:35" s="1" customFormat="1" ht="42" customHeight="1" x14ac:dyDescent="0.25">
      <c r="A68" s="194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 t="s">
        <v>14</v>
      </c>
      <c r="Q68" s="194"/>
      <c r="R68" s="194"/>
      <c r="S68" s="194"/>
      <c r="T68" s="194"/>
      <c r="U68" s="296" t="s">
        <v>15</v>
      </c>
      <c r="V68" s="297"/>
      <c r="W68" s="297"/>
      <c r="X68" s="298"/>
      <c r="Y68" s="299" t="s">
        <v>16</v>
      </c>
      <c r="Z68" s="299"/>
      <c r="AA68" s="299"/>
      <c r="AB68" s="299"/>
      <c r="AC68" s="299"/>
      <c r="AD68" s="194" t="s">
        <v>17</v>
      </c>
      <c r="AE68" s="194"/>
      <c r="AF68" s="194" t="s">
        <v>18</v>
      </c>
      <c r="AG68" s="194"/>
      <c r="AH68" s="194" t="s">
        <v>19</v>
      </c>
      <c r="AI68" s="194"/>
    </row>
    <row r="69" spans="1:35" s="1" customFormat="1" ht="87.75" customHeight="1" x14ac:dyDescent="0.25">
      <c r="A69" s="194"/>
      <c r="B69" s="194"/>
      <c r="C69" s="194"/>
      <c r="D69" s="194"/>
      <c r="E69" s="194"/>
      <c r="F69" s="194" t="s">
        <v>14</v>
      </c>
      <c r="G69" s="194"/>
      <c r="H69" s="194" t="s">
        <v>14</v>
      </c>
      <c r="I69" s="194"/>
      <c r="J69" s="194" t="s">
        <v>14</v>
      </c>
      <c r="K69" s="194"/>
      <c r="L69" s="194" t="s">
        <v>14</v>
      </c>
      <c r="M69" s="194"/>
      <c r="N69" s="194" t="s">
        <v>14</v>
      </c>
      <c r="O69" s="194"/>
      <c r="P69" s="194"/>
      <c r="Q69" s="194"/>
      <c r="R69" s="194"/>
      <c r="S69" s="194"/>
      <c r="T69" s="194"/>
      <c r="U69" s="194" t="s">
        <v>20</v>
      </c>
      <c r="V69" s="194"/>
      <c r="W69" s="194" t="s">
        <v>21</v>
      </c>
      <c r="X69" s="194"/>
      <c r="Y69" s="194" t="s">
        <v>22</v>
      </c>
      <c r="Z69" s="194"/>
      <c r="AA69" s="194" t="s">
        <v>23</v>
      </c>
      <c r="AB69" s="194"/>
      <c r="AC69" s="4" t="s">
        <v>24</v>
      </c>
      <c r="AD69" s="194"/>
      <c r="AE69" s="194"/>
      <c r="AF69" s="194"/>
      <c r="AG69" s="194"/>
      <c r="AH69" s="194"/>
      <c r="AI69" s="194"/>
    </row>
    <row r="70" spans="1:35" s="1" customFormat="1" x14ac:dyDescent="0.25">
      <c r="A70" s="214">
        <v>1</v>
      </c>
      <c r="B70" s="214"/>
      <c r="C70" s="214"/>
      <c r="D70" s="214"/>
      <c r="E70" s="214"/>
      <c r="F70" s="214">
        <v>2</v>
      </c>
      <c r="G70" s="214"/>
      <c r="H70" s="214">
        <v>3</v>
      </c>
      <c r="I70" s="214"/>
      <c r="J70" s="214">
        <v>4</v>
      </c>
      <c r="K70" s="214"/>
      <c r="L70" s="214">
        <v>5</v>
      </c>
      <c r="M70" s="214"/>
      <c r="N70" s="214">
        <v>6</v>
      </c>
      <c r="O70" s="214"/>
      <c r="P70" s="214">
        <v>7</v>
      </c>
      <c r="Q70" s="214"/>
      <c r="R70" s="214"/>
      <c r="S70" s="214"/>
      <c r="T70" s="214"/>
      <c r="U70" s="214">
        <v>8</v>
      </c>
      <c r="V70" s="214"/>
      <c r="W70" s="214">
        <v>9</v>
      </c>
      <c r="X70" s="214"/>
      <c r="Y70" s="214">
        <v>10</v>
      </c>
      <c r="Z70" s="214"/>
      <c r="AA70" s="214">
        <v>11</v>
      </c>
      <c r="AB70" s="214"/>
      <c r="AC70" s="98">
        <v>12</v>
      </c>
      <c r="AD70" s="300">
        <v>13</v>
      </c>
      <c r="AE70" s="300"/>
      <c r="AF70" s="214">
        <v>14</v>
      </c>
      <c r="AG70" s="214"/>
      <c r="AH70" s="214">
        <v>15</v>
      </c>
      <c r="AI70" s="214"/>
    </row>
    <row r="71" spans="1:35" s="1" customFormat="1" ht="143.25" customHeight="1" x14ac:dyDescent="0.25">
      <c r="A71" s="303" t="s">
        <v>103</v>
      </c>
      <c r="B71" s="304"/>
      <c r="C71" s="304"/>
      <c r="D71" s="304"/>
      <c r="E71" s="304"/>
      <c r="F71" s="309"/>
      <c r="G71" s="310"/>
      <c r="H71" s="309"/>
      <c r="I71" s="310"/>
      <c r="J71" s="309"/>
      <c r="K71" s="310"/>
      <c r="L71" s="309"/>
      <c r="M71" s="310"/>
      <c r="N71" s="309"/>
      <c r="O71" s="310"/>
      <c r="P71" s="217" t="s">
        <v>155</v>
      </c>
      <c r="Q71" s="218"/>
      <c r="R71" s="218"/>
      <c r="S71" s="218"/>
      <c r="T71" s="218"/>
      <c r="U71" s="194" t="s">
        <v>26</v>
      </c>
      <c r="V71" s="194"/>
      <c r="W71" s="194">
        <v>744</v>
      </c>
      <c r="X71" s="194"/>
      <c r="Y71" s="192">
        <v>100</v>
      </c>
      <c r="Z71" s="193"/>
      <c r="AA71" s="194"/>
      <c r="AB71" s="194"/>
      <c r="AC71" s="36"/>
      <c r="AD71" s="273">
        <v>10</v>
      </c>
      <c r="AE71" s="273"/>
      <c r="AF71" s="195"/>
      <c r="AG71" s="195"/>
      <c r="AH71" s="195"/>
      <c r="AI71" s="195"/>
    </row>
    <row r="72" spans="1:35" s="1" customFormat="1" ht="70.5" customHeight="1" x14ac:dyDescent="0.25">
      <c r="A72" s="305"/>
      <c r="B72" s="306"/>
      <c r="C72" s="306"/>
      <c r="D72" s="306"/>
      <c r="E72" s="306"/>
      <c r="F72" s="311"/>
      <c r="G72" s="312"/>
      <c r="H72" s="311"/>
      <c r="I72" s="312"/>
      <c r="J72" s="311"/>
      <c r="K72" s="312"/>
      <c r="L72" s="311"/>
      <c r="M72" s="312"/>
      <c r="N72" s="311"/>
      <c r="O72" s="312"/>
      <c r="P72" s="217" t="s">
        <v>156</v>
      </c>
      <c r="Q72" s="218"/>
      <c r="R72" s="218"/>
      <c r="S72" s="218"/>
      <c r="T72" s="218"/>
      <c r="U72" s="194" t="s">
        <v>26</v>
      </c>
      <c r="V72" s="194"/>
      <c r="W72" s="194">
        <v>744</v>
      </c>
      <c r="X72" s="194"/>
      <c r="Y72" s="192">
        <v>100</v>
      </c>
      <c r="Z72" s="193"/>
      <c r="AA72" s="194"/>
      <c r="AB72" s="194"/>
      <c r="AC72" s="36"/>
      <c r="AD72" s="273">
        <v>10</v>
      </c>
      <c r="AE72" s="273"/>
      <c r="AF72" s="195"/>
      <c r="AG72" s="195"/>
      <c r="AH72" s="195"/>
      <c r="AI72" s="195"/>
    </row>
    <row r="73" spans="1:35" s="1" customFormat="1" ht="78" customHeight="1" x14ac:dyDescent="0.25">
      <c r="A73" s="307"/>
      <c r="B73" s="308"/>
      <c r="C73" s="308"/>
      <c r="D73" s="308"/>
      <c r="E73" s="308"/>
      <c r="F73" s="313"/>
      <c r="G73" s="314"/>
      <c r="H73" s="313"/>
      <c r="I73" s="314"/>
      <c r="J73" s="313"/>
      <c r="K73" s="314"/>
      <c r="L73" s="313"/>
      <c r="M73" s="314"/>
      <c r="N73" s="313"/>
      <c r="O73" s="314"/>
      <c r="P73" s="217" t="s">
        <v>157</v>
      </c>
      <c r="Q73" s="218"/>
      <c r="R73" s="218"/>
      <c r="S73" s="218"/>
      <c r="T73" s="218"/>
      <c r="U73" s="212" t="s">
        <v>26</v>
      </c>
      <c r="V73" s="212"/>
      <c r="W73" s="213">
        <v>744</v>
      </c>
      <c r="X73" s="213"/>
      <c r="Y73" s="192">
        <v>90</v>
      </c>
      <c r="Z73" s="193"/>
      <c r="AA73" s="194"/>
      <c r="AB73" s="194"/>
      <c r="AC73" s="36"/>
      <c r="AD73" s="273">
        <v>9</v>
      </c>
      <c r="AE73" s="273"/>
      <c r="AF73" s="195"/>
      <c r="AG73" s="195"/>
      <c r="AH73" s="195"/>
      <c r="AI73" s="195"/>
    </row>
    <row r="74" spans="1:35" s="1" customFormat="1" ht="131.25" customHeight="1" x14ac:dyDescent="0.25">
      <c r="A74" s="196" t="s">
        <v>104</v>
      </c>
      <c r="B74" s="196"/>
      <c r="C74" s="196"/>
      <c r="D74" s="196"/>
      <c r="E74" s="196"/>
      <c r="F74" s="197" t="s">
        <v>28</v>
      </c>
      <c r="G74" s="198"/>
      <c r="H74" s="197" t="s">
        <v>52</v>
      </c>
      <c r="I74" s="198"/>
      <c r="J74" s="197" t="s">
        <v>30</v>
      </c>
      <c r="K74" s="198"/>
      <c r="L74" s="194" t="s">
        <v>31</v>
      </c>
      <c r="M74" s="194"/>
      <c r="N74" s="214"/>
      <c r="O74" s="214"/>
      <c r="P74" s="215"/>
      <c r="Q74" s="216"/>
      <c r="R74" s="216"/>
      <c r="S74" s="216"/>
      <c r="T74" s="216"/>
      <c r="U74" s="194"/>
      <c r="V74" s="194"/>
      <c r="W74" s="213"/>
      <c r="X74" s="213"/>
      <c r="Y74" s="192"/>
      <c r="Z74" s="193"/>
      <c r="AA74" s="194"/>
      <c r="AB74" s="194"/>
      <c r="AC74" s="31"/>
      <c r="AD74" s="195"/>
      <c r="AE74" s="195"/>
      <c r="AF74" s="195"/>
      <c r="AG74" s="195"/>
      <c r="AH74" s="195"/>
      <c r="AI74" s="195"/>
    </row>
    <row r="75" spans="1:35" s="1" customFormat="1" ht="146.25" customHeight="1" x14ac:dyDescent="0.25">
      <c r="A75" s="196" t="s">
        <v>160</v>
      </c>
      <c r="B75" s="196"/>
      <c r="C75" s="196"/>
      <c r="D75" s="196"/>
      <c r="E75" s="196"/>
      <c r="F75" s="197" t="s">
        <v>28</v>
      </c>
      <c r="G75" s="198"/>
      <c r="H75" s="197" t="s">
        <v>161</v>
      </c>
      <c r="I75" s="198"/>
      <c r="J75" s="197" t="s">
        <v>30</v>
      </c>
      <c r="K75" s="198"/>
      <c r="L75" s="194" t="s">
        <v>162</v>
      </c>
      <c r="M75" s="194"/>
      <c r="N75" s="214"/>
      <c r="O75" s="214"/>
      <c r="P75" s="215"/>
      <c r="Q75" s="216"/>
      <c r="R75" s="216"/>
      <c r="S75" s="216"/>
      <c r="T75" s="216"/>
      <c r="U75" s="194"/>
      <c r="V75" s="194"/>
      <c r="W75" s="213"/>
      <c r="X75" s="213"/>
      <c r="Y75" s="192"/>
      <c r="Z75" s="193"/>
      <c r="AA75" s="194"/>
      <c r="AB75" s="194"/>
      <c r="AC75" s="31"/>
      <c r="AD75" s="195"/>
      <c r="AE75" s="195"/>
      <c r="AF75" s="195"/>
      <c r="AG75" s="195"/>
      <c r="AH75" s="195"/>
      <c r="AI75" s="195"/>
    </row>
    <row r="76" spans="1:35" s="1" customFormat="1" ht="86.25" customHeight="1" x14ac:dyDescent="0.25">
      <c r="A76" s="196" t="s">
        <v>105</v>
      </c>
      <c r="B76" s="196"/>
      <c r="C76" s="196"/>
      <c r="D76" s="196"/>
      <c r="E76" s="196"/>
      <c r="F76" s="196" t="s">
        <v>28</v>
      </c>
      <c r="G76" s="196"/>
      <c r="H76" s="196" t="s">
        <v>37</v>
      </c>
      <c r="I76" s="196"/>
      <c r="J76" s="218" t="s">
        <v>35</v>
      </c>
      <c r="K76" s="218"/>
      <c r="L76" s="315" t="s">
        <v>31</v>
      </c>
      <c r="M76" s="316"/>
      <c r="N76" s="300"/>
      <c r="O76" s="300"/>
      <c r="P76" s="302"/>
      <c r="Q76" s="317"/>
      <c r="R76" s="317"/>
      <c r="S76" s="317"/>
      <c r="T76" s="317"/>
      <c r="U76" s="194"/>
      <c r="V76" s="194"/>
      <c r="W76" s="213"/>
      <c r="X76" s="213"/>
      <c r="Y76" s="192"/>
      <c r="Z76" s="193"/>
      <c r="AA76" s="194"/>
      <c r="AB76" s="194"/>
      <c r="AC76" s="31"/>
      <c r="AD76" s="195"/>
      <c r="AE76" s="195"/>
      <c r="AF76" s="195"/>
      <c r="AG76" s="195"/>
      <c r="AH76" s="195"/>
      <c r="AI76" s="195"/>
    </row>
    <row r="77" spans="1:35" s="1" customFormat="1" ht="91.5" customHeight="1" x14ac:dyDescent="0.25">
      <c r="A77" s="197" t="s">
        <v>106</v>
      </c>
      <c r="B77" s="246"/>
      <c r="C77" s="246"/>
      <c r="D77" s="246"/>
      <c r="E77" s="198"/>
      <c r="F77" s="197" t="s">
        <v>28</v>
      </c>
      <c r="G77" s="198"/>
      <c r="H77" s="197" t="s">
        <v>29</v>
      </c>
      <c r="I77" s="198"/>
      <c r="J77" s="197" t="s">
        <v>35</v>
      </c>
      <c r="K77" s="198"/>
      <c r="L77" s="315" t="s">
        <v>47</v>
      </c>
      <c r="M77" s="316"/>
      <c r="N77" s="201"/>
      <c r="O77" s="202"/>
      <c r="P77" s="315"/>
      <c r="Q77" s="318"/>
      <c r="R77" s="318"/>
      <c r="S77" s="318"/>
      <c r="T77" s="316"/>
      <c r="U77" s="194"/>
      <c r="V77" s="194"/>
      <c r="W77" s="192"/>
      <c r="X77" s="193"/>
      <c r="Y77" s="192"/>
      <c r="Z77" s="193"/>
      <c r="AA77" s="315"/>
      <c r="AB77" s="316"/>
      <c r="AC77" s="31"/>
      <c r="AD77" s="209"/>
      <c r="AE77" s="211"/>
      <c r="AF77" s="209"/>
      <c r="AG77" s="211"/>
      <c r="AH77" s="209"/>
      <c r="AI77" s="211"/>
    </row>
    <row r="78" spans="1:35" s="7" customFormat="1" ht="52.5" customHeight="1" x14ac:dyDescent="0.25"/>
    <row r="79" spans="1:35" s="1" customFormat="1" ht="15.75" customHeight="1" x14ac:dyDescent="0.25">
      <c r="A79" s="257" t="s">
        <v>40</v>
      </c>
      <c r="B79" s="257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</row>
    <row r="80" spans="1:35" s="1" customFormat="1" ht="18.75" customHeight="1" x14ac:dyDescent="0.25">
      <c r="A80" s="194" t="s">
        <v>10</v>
      </c>
      <c r="B80" s="194"/>
      <c r="C80" s="194"/>
      <c r="D80" s="194"/>
      <c r="E80" s="194"/>
      <c r="F80" s="194" t="s">
        <v>11</v>
      </c>
      <c r="G80" s="194"/>
      <c r="H80" s="194"/>
      <c r="I80" s="194"/>
      <c r="J80" s="194"/>
      <c r="K80" s="194"/>
      <c r="L80" s="194" t="s">
        <v>12</v>
      </c>
      <c r="M80" s="194"/>
      <c r="N80" s="194"/>
      <c r="O80" s="194"/>
      <c r="P80" s="194" t="s">
        <v>41</v>
      </c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 t="s">
        <v>42</v>
      </c>
      <c r="AI80" s="194"/>
    </row>
    <row r="81" spans="1:35" s="1" customFormat="1" ht="42" customHeight="1" x14ac:dyDescent="0.25">
      <c r="A81" s="194"/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303" t="s">
        <v>14</v>
      </c>
      <c r="Q81" s="319"/>
      <c r="R81" s="321" t="s">
        <v>15</v>
      </c>
      <c r="S81" s="321"/>
      <c r="T81" s="321"/>
      <c r="U81" s="299" t="s">
        <v>16</v>
      </c>
      <c r="V81" s="299"/>
      <c r="W81" s="299"/>
      <c r="X81" s="299"/>
      <c r="Y81" s="299"/>
      <c r="Z81" s="299"/>
      <c r="AA81" s="303" t="s">
        <v>17</v>
      </c>
      <c r="AB81" s="319"/>
      <c r="AC81" s="303" t="s">
        <v>43</v>
      </c>
      <c r="AD81" s="304"/>
      <c r="AE81" s="319"/>
      <c r="AF81" s="303" t="s">
        <v>19</v>
      </c>
      <c r="AG81" s="319"/>
      <c r="AH81" s="194"/>
      <c r="AI81" s="194"/>
    </row>
    <row r="82" spans="1:35" s="1" customFormat="1" ht="122.25" customHeight="1" x14ac:dyDescent="0.25">
      <c r="A82" s="194"/>
      <c r="B82" s="194"/>
      <c r="C82" s="194"/>
      <c r="D82" s="194"/>
      <c r="E82" s="194"/>
      <c r="F82" s="194" t="s">
        <v>14</v>
      </c>
      <c r="G82" s="194"/>
      <c r="H82" s="194" t="s">
        <v>14</v>
      </c>
      <c r="I82" s="194"/>
      <c r="J82" s="194" t="s">
        <v>14</v>
      </c>
      <c r="K82" s="194"/>
      <c r="L82" s="194" t="s">
        <v>14</v>
      </c>
      <c r="M82" s="194"/>
      <c r="N82" s="194" t="s">
        <v>14</v>
      </c>
      <c r="O82" s="194"/>
      <c r="P82" s="307"/>
      <c r="Q82" s="320"/>
      <c r="R82" s="194" t="s">
        <v>20</v>
      </c>
      <c r="S82" s="194"/>
      <c r="T82" s="4" t="s">
        <v>21</v>
      </c>
      <c r="U82" s="194" t="s">
        <v>22</v>
      </c>
      <c r="V82" s="194"/>
      <c r="W82" s="194" t="s">
        <v>23</v>
      </c>
      <c r="X82" s="194"/>
      <c r="Y82" s="194" t="s">
        <v>24</v>
      </c>
      <c r="Z82" s="194"/>
      <c r="AA82" s="307"/>
      <c r="AB82" s="320"/>
      <c r="AC82" s="307"/>
      <c r="AD82" s="308"/>
      <c r="AE82" s="320"/>
      <c r="AF82" s="307"/>
      <c r="AG82" s="320"/>
      <c r="AH82" s="194"/>
      <c r="AI82" s="194"/>
    </row>
    <row r="83" spans="1:35" s="1" customFormat="1" x14ac:dyDescent="0.25">
      <c r="A83" s="214">
        <v>1</v>
      </c>
      <c r="B83" s="214"/>
      <c r="C83" s="214"/>
      <c r="D83" s="214"/>
      <c r="E83" s="214"/>
      <c r="F83" s="214">
        <v>2</v>
      </c>
      <c r="G83" s="214"/>
      <c r="H83" s="214">
        <v>3</v>
      </c>
      <c r="I83" s="214"/>
      <c r="J83" s="214">
        <v>4</v>
      </c>
      <c r="K83" s="214"/>
      <c r="L83" s="214">
        <v>5</v>
      </c>
      <c r="M83" s="214"/>
      <c r="N83" s="214">
        <v>6</v>
      </c>
      <c r="O83" s="214"/>
      <c r="P83" s="214">
        <v>7</v>
      </c>
      <c r="Q83" s="214"/>
      <c r="R83" s="214">
        <v>8</v>
      </c>
      <c r="S83" s="214"/>
      <c r="T83" s="5">
        <v>9</v>
      </c>
      <c r="U83" s="214">
        <v>10</v>
      </c>
      <c r="V83" s="214"/>
      <c r="W83" s="214">
        <v>11</v>
      </c>
      <c r="X83" s="214"/>
      <c r="Y83" s="214">
        <v>12</v>
      </c>
      <c r="Z83" s="214"/>
      <c r="AA83" s="214">
        <v>13</v>
      </c>
      <c r="AB83" s="214"/>
      <c r="AC83" s="199">
        <v>14</v>
      </c>
      <c r="AD83" s="324"/>
      <c r="AE83" s="200"/>
      <c r="AF83" s="214">
        <v>15</v>
      </c>
      <c r="AG83" s="214"/>
      <c r="AH83" s="214">
        <v>16</v>
      </c>
      <c r="AI83" s="214"/>
    </row>
    <row r="84" spans="1:35" s="1" customFormat="1" ht="122.25" customHeight="1" x14ac:dyDescent="0.25">
      <c r="A84" s="194" t="s">
        <v>103</v>
      </c>
      <c r="B84" s="194"/>
      <c r="C84" s="194"/>
      <c r="D84" s="194"/>
      <c r="E84" s="194"/>
      <c r="F84" s="201"/>
      <c r="G84" s="202"/>
      <c r="H84" s="201"/>
      <c r="I84" s="202"/>
      <c r="J84" s="201"/>
      <c r="K84" s="202"/>
      <c r="L84" s="201"/>
      <c r="M84" s="202"/>
      <c r="N84" s="201"/>
      <c r="O84" s="202"/>
      <c r="P84" s="194"/>
      <c r="Q84" s="194"/>
      <c r="R84" s="213" t="s">
        <v>44</v>
      </c>
      <c r="S84" s="213"/>
      <c r="T84" s="6">
        <v>792</v>
      </c>
      <c r="U84" s="240">
        <f>SUM(U85:V88)</f>
        <v>103.33</v>
      </c>
      <c r="V84" s="240"/>
      <c r="W84" s="205"/>
      <c r="X84" s="205"/>
      <c r="Y84" s="240">
        <f>SUM(Y85:Z88)</f>
        <v>103.33333333333333</v>
      </c>
      <c r="Z84" s="240"/>
      <c r="AA84" s="208">
        <f>U84*0.1</f>
        <v>10.333</v>
      </c>
      <c r="AB84" s="208"/>
      <c r="AC84" s="209"/>
      <c r="AD84" s="210"/>
      <c r="AE84" s="211"/>
      <c r="AF84" s="195"/>
      <c r="AG84" s="195"/>
      <c r="AH84" s="195"/>
      <c r="AI84" s="195"/>
    </row>
    <row r="85" spans="1:35" s="1" customFormat="1" ht="144" customHeight="1" x14ac:dyDescent="0.25">
      <c r="A85" s="196" t="s">
        <v>104</v>
      </c>
      <c r="B85" s="196"/>
      <c r="C85" s="196"/>
      <c r="D85" s="196"/>
      <c r="E85" s="196"/>
      <c r="F85" s="197" t="s">
        <v>28</v>
      </c>
      <c r="G85" s="198"/>
      <c r="H85" s="197" t="s">
        <v>52</v>
      </c>
      <c r="I85" s="198"/>
      <c r="J85" s="197" t="s">
        <v>30</v>
      </c>
      <c r="K85" s="198"/>
      <c r="L85" s="194" t="s">
        <v>31</v>
      </c>
      <c r="M85" s="194"/>
      <c r="N85" s="199"/>
      <c r="O85" s="200"/>
      <c r="P85" s="201"/>
      <c r="Q85" s="202"/>
      <c r="R85" s="192" t="s">
        <v>44</v>
      </c>
      <c r="S85" s="193"/>
      <c r="T85" s="6">
        <v>792</v>
      </c>
      <c r="U85" s="203">
        <f>РАСЧЕТЫ!F15</f>
        <v>101.33</v>
      </c>
      <c r="V85" s="204"/>
      <c r="W85" s="205"/>
      <c r="X85" s="205"/>
      <c r="Y85" s="206">
        <f>РАСЧЕТЫ!I15</f>
        <v>101.33333333333333</v>
      </c>
      <c r="Z85" s="207"/>
      <c r="AA85" s="208">
        <f t="shared" ref="AA85:AA88" si="2">U85*0.1</f>
        <v>10.133000000000001</v>
      </c>
      <c r="AB85" s="208"/>
      <c r="AC85" s="209"/>
      <c r="AD85" s="210"/>
      <c r="AE85" s="211"/>
      <c r="AF85" s="209"/>
      <c r="AG85" s="211"/>
      <c r="AH85" s="209"/>
      <c r="AI85" s="211"/>
    </row>
    <row r="86" spans="1:35" s="1" customFormat="1" ht="144" customHeight="1" x14ac:dyDescent="0.25">
      <c r="A86" s="196" t="s">
        <v>160</v>
      </c>
      <c r="B86" s="196"/>
      <c r="C86" s="196"/>
      <c r="D86" s="196"/>
      <c r="E86" s="196"/>
      <c r="F86" s="197" t="s">
        <v>28</v>
      </c>
      <c r="G86" s="198"/>
      <c r="H86" s="197" t="s">
        <v>161</v>
      </c>
      <c r="I86" s="198"/>
      <c r="J86" s="197" t="s">
        <v>30</v>
      </c>
      <c r="K86" s="198"/>
      <c r="L86" s="194" t="s">
        <v>162</v>
      </c>
      <c r="M86" s="194"/>
      <c r="N86" s="199"/>
      <c r="O86" s="200"/>
      <c r="P86" s="201"/>
      <c r="Q86" s="202"/>
      <c r="R86" s="192" t="s">
        <v>44</v>
      </c>
      <c r="S86" s="193"/>
      <c r="T86" s="75">
        <v>792</v>
      </c>
      <c r="U86" s="203">
        <f>РАСЧЕТЫ!F16</f>
        <v>0</v>
      </c>
      <c r="V86" s="204"/>
      <c r="W86" s="205"/>
      <c r="X86" s="205"/>
      <c r="Y86" s="206">
        <f>РАСЧЕТЫ!I16</f>
        <v>0</v>
      </c>
      <c r="Z86" s="207"/>
      <c r="AA86" s="208">
        <f t="shared" si="2"/>
        <v>0</v>
      </c>
      <c r="AB86" s="208"/>
      <c r="AC86" s="209"/>
      <c r="AD86" s="210"/>
      <c r="AE86" s="211"/>
      <c r="AF86" s="209"/>
      <c r="AG86" s="211"/>
      <c r="AH86" s="209"/>
      <c r="AI86" s="211"/>
    </row>
    <row r="87" spans="1:35" s="1" customFormat="1" ht="144" customHeight="1" x14ac:dyDescent="0.25">
      <c r="A87" s="196" t="s">
        <v>105</v>
      </c>
      <c r="B87" s="196"/>
      <c r="C87" s="196"/>
      <c r="D87" s="196"/>
      <c r="E87" s="196"/>
      <c r="F87" s="303" t="s">
        <v>28</v>
      </c>
      <c r="G87" s="319"/>
      <c r="H87" s="303" t="s">
        <v>29</v>
      </c>
      <c r="I87" s="319"/>
      <c r="J87" s="303" t="s">
        <v>35</v>
      </c>
      <c r="K87" s="319"/>
      <c r="L87" s="303" t="s">
        <v>31</v>
      </c>
      <c r="M87" s="319"/>
      <c r="N87" s="309"/>
      <c r="O87" s="310"/>
      <c r="P87" s="322"/>
      <c r="Q87" s="322"/>
      <c r="R87" s="213" t="s">
        <v>44</v>
      </c>
      <c r="S87" s="213"/>
      <c r="T87" s="6">
        <v>792</v>
      </c>
      <c r="U87" s="240">
        <f>РАСЧЕТЫ!F17</f>
        <v>2</v>
      </c>
      <c r="V87" s="240"/>
      <c r="W87" s="205"/>
      <c r="X87" s="205"/>
      <c r="Y87" s="249">
        <f>РАСЧЕТЫ!I17</f>
        <v>2</v>
      </c>
      <c r="Z87" s="249"/>
      <c r="AA87" s="208">
        <f t="shared" si="2"/>
        <v>0.2</v>
      </c>
      <c r="AB87" s="208"/>
      <c r="AC87" s="209"/>
      <c r="AD87" s="210"/>
      <c r="AE87" s="211"/>
      <c r="AF87" s="328"/>
      <c r="AG87" s="328"/>
      <c r="AH87" s="328"/>
      <c r="AI87" s="328"/>
    </row>
    <row r="88" spans="1:35" s="7" customFormat="1" ht="111.75" customHeight="1" x14ac:dyDescent="0.25">
      <c r="A88" s="196" t="s">
        <v>106</v>
      </c>
      <c r="B88" s="196"/>
      <c r="C88" s="196"/>
      <c r="D88" s="196"/>
      <c r="E88" s="196"/>
      <c r="F88" s="194" t="s">
        <v>28</v>
      </c>
      <c r="G88" s="194"/>
      <c r="H88" s="194" t="s">
        <v>29</v>
      </c>
      <c r="I88" s="194"/>
      <c r="J88" s="194" t="s">
        <v>35</v>
      </c>
      <c r="K88" s="194"/>
      <c r="L88" s="194" t="s">
        <v>47</v>
      </c>
      <c r="M88" s="194"/>
      <c r="N88" s="300"/>
      <c r="O88" s="300"/>
      <c r="P88" s="194"/>
      <c r="Q88" s="194"/>
      <c r="R88" s="213" t="s">
        <v>44</v>
      </c>
      <c r="S88" s="213"/>
      <c r="T88" s="42">
        <v>792</v>
      </c>
      <c r="U88" s="240">
        <f>РАСЧЕТЫ!F18</f>
        <v>0</v>
      </c>
      <c r="V88" s="240"/>
      <c r="W88" s="205"/>
      <c r="X88" s="205"/>
      <c r="Y88" s="249">
        <f>РАСЧЕТЫ!I18</f>
        <v>0</v>
      </c>
      <c r="Z88" s="249"/>
      <c r="AA88" s="208">
        <f t="shared" si="2"/>
        <v>0</v>
      </c>
      <c r="AB88" s="208"/>
      <c r="AC88" s="195"/>
      <c r="AD88" s="195"/>
      <c r="AE88" s="195"/>
      <c r="AF88" s="195"/>
      <c r="AG88" s="195"/>
      <c r="AH88" s="195"/>
      <c r="AI88" s="195"/>
    </row>
    <row r="89" spans="1:35" s="1" customFormat="1" ht="18.75" x14ac:dyDescent="0.25">
      <c r="A89" s="221" t="s">
        <v>117</v>
      </c>
      <c r="B89" s="222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</row>
    <row r="90" spans="1:35" s="1" customFormat="1" ht="15.75" customHeight="1" x14ac:dyDescent="0.25">
      <c r="A90" s="223" t="s">
        <v>2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3"/>
      <c r="Z90" s="223"/>
      <c r="AA90" s="223"/>
      <c r="AC90" s="224" t="s">
        <v>3</v>
      </c>
      <c r="AD90" s="224"/>
      <c r="AE90" s="224"/>
      <c r="AF90" s="224"/>
      <c r="AG90" s="226" t="s">
        <v>72</v>
      </c>
      <c r="AH90" s="227"/>
      <c r="AI90" s="228"/>
    </row>
    <row r="91" spans="1:35" s="1" customFormat="1" ht="15.75" customHeight="1" x14ac:dyDescent="0.25">
      <c r="A91" s="53"/>
      <c r="B91" s="53"/>
      <c r="C91" s="53"/>
      <c r="D91" s="53"/>
      <c r="E91" s="53"/>
      <c r="F91" s="53"/>
      <c r="G91" s="235" t="s">
        <v>118</v>
      </c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C91" s="224"/>
      <c r="AD91" s="224"/>
      <c r="AE91" s="224"/>
      <c r="AF91" s="224"/>
      <c r="AG91" s="229"/>
      <c r="AH91" s="230"/>
      <c r="AI91" s="231"/>
    </row>
    <row r="92" spans="1:35" s="1" customFormat="1" ht="15.75" customHeight="1" x14ac:dyDescent="0.25">
      <c r="A92" s="53"/>
      <c r="B92" s="53"/>
      <c r="C92" s="53"/>
      <c r="D92" s="53"/>
      <c r="E92" s="53"/>
      <c r="F92" s="53"/>
      <c r="G92" s="329" t="s">
        <v>119</v>
      </c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  <c r="AA92" s="329"/>
      <c r="AC92" s="224"/>
      <c r="AD92" s="224"/>
      <c r="AE92" s="224"/>
      <c r="AF92" s="224"/>
      <c r="AG92" s="229"/>
      <c r="AH92" s="230"/>
      <c r="AI92" s="231"/>
    </row>
    <row r="93" spans="1:35" s="1" customFormat="1" ht="15.75" x14ac:dyDescent="0.25">
      <c r="A93" s="53"/>
      <c r="B93" s="53"/>
      <c r="C93" s="53"/>
      <c r="D93" s="53"/>
      <c r="E93" s="53"/>
      <c r="F93" s="53"/>
      <c r="G93" s="329" t="s">
        <v>120</v>
      </c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29"/>
      <c r="Z93" s="329"/>
      <c r="AA93" s="329"/>
      <c r="AB93" s="2"/>
      <c r="AC93" s="224"/>
      <c r="AD93" s="224"/>
      <c r="AE93" s="224"/>
      <c r="AF93" s="224"/>
      <c r="AG93" s="229"/>
      <c r="AH93" s="230"/>
      <c r="AI93" s="231"/>
    </row>
    <row r="94" spans="1:35" s="1" customFormat="1" ht="15.75" customHeight="1" x14ac:dyDescent="0.25">
      <c r="A94" s="327" t="s">
        <v>6</v>
      </c>
      <c r="B94" s="327"/>
      <c r="C94" s="327"/>
      <c r="D94" s="327"/>
      <c r="E94" s="327"/>
      <c r="F94" s="327"/>
      <c r="G94" s="236"/>
      <c r="H94" s="236"/>
      <c r="I94" s="236"/>
      <c r="J94" s="236"/>
      <c r="K94" s="236"/>
      <c r="L94" s="236"/>
      <c r="M94" s="236"/>
      <c r="N94" s="236"/>
      <c r="O94" s="256" t="s">
        <v>7</v>
      </c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  <c r="AA94" s="256"/>
      <c r="AB94" s="2"/>
      <c r="AC94" s="224"/>
      <c r="AD94" s="224"/>
      <c r="AE94" s="224"/>
      <c r="AF94" s="224"/>
      <c r="AG94" s="229"/>
      <c r="AH94" s="230"/>
      <c r="AI94" s="231"/>
    </row>
    <row r="95" spans="1:35" s="1" customFormat="1" ht="15.75" customHeight="1" x14ac:dyDescent="0.25">
      <c r="A95" s="3" t="s">
        <v>8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2"/>
      <c r="AC95" s="224"/>
      <c r="AD95" s="224"/>
      <c r="AE95" s="224"/>
      <c r="AF95" s="224"/>
      <c r="AG95" s="232"/>
      <c r="AH95" s="233"/>
      <c r="AI95" s="234"/>
    </row>
    <row r="96" spans="1:35" s="1" customFormat="1" ht="15.75" customHeight="1" x14ac:dyDescent="0.25">
      <c r="A96" s="257" t="s">
        <v>9</v>
      </c>
      <c r="B96" s="257"/>
      <c r="C96" s="257"/>
      <c r="D96" s="257"/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7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C96" s="225"/>
      <c r="AD96" s="225"/>
      <c r="AE96" s="225"/>
      <c r="AF96" s="225"/>
    </row>
    <row r="97" spans="1:35" s="34" customFormat="1" ht="18.75" customHeight="1" x14ac:dyDescent="0.2">
      <c r="A97" s="196" t="s">
        <v>10</v>
      </c>
      <c r="B97" s="196"/>
      <c r="C97" s="196"/>
      <c r="D97" s="196"/>
      <c r="E97" s="196"/>
      <c r="F97" s="196" t="s">
        <v>11</v>
      </c>
      <c r="G97" s="196"/>
      <c r="H97" s="196"/>
      <c r="I97" s="196"/>
      <c r="J97" s="196"/>
      <c r="K97" s="196"/>
      <c r="L97" s="196" t="s">
        <v>12</v>
      </c>
      <c r="M97" s="196"/>
      <c r="N97" s="196"/>
      <c r="O97" s="196"/>
      <c r="P97" s="196" t="s">
        <v>13</v>
      </c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  <c r="AG97" s="196"/>
      <c r="AH97" s="196"/>
      <c r="AI97" s="196"/>
    </row>
    <row r="98" spans="1:35" s="34" customFormat="1" ht="48.75" customHeight="1" x14ac:dyDescent="0.2">
      <c r="A98" s="196"/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 t="s">
        <v>14</v>
      </c>
      <c r="Q98" s="196"/>
      <c r="R98" s="196"/>
      <c r="S98" s="196"/>
      <c r="T98" s="196"/>
      <c r="U98" s="250" t="s">
        <v>15</v>
      </c>
      <c r="V98" s="251"/>
      <c r="W98" s="251"/>
      <c r="X98" s="252"/>
      <c r="Y98" s="253" t="s">
        <v>16</v>
      </c>
      <c r="Z98" s="253"/>
      <c r="AA98" s="253"/>
      <c r="AB98" s="253"/>
      <c r="AC98" s="253"/>
      <c r="AD98" s="196" t="s">
        <v>17</v>
      </c>
      <c r="AE98" s="196"/>
      <c r="AF98" s="196" t="s">
        <v>18</v>
      </c>
      <c r="AG98" s="196"/>
      <c r="AH98" s="196" t="s">
        <v>19</v>
      </c>
      <c r="AI98" s="196"/>
    </row>
    <row r="99" spans="1:35" s="34" customFormat="1" ht="66.75" customHeight="1" x14ac:dyDescent="0.2">
      <c r="A99" s="196"/>
      <c r="B99" s="196"/>
      <c r="C99" s="196"/>
      <c r="D99" s="196"/>
      <c r="E99" s="196"/>
      <c r="F99" s="196" t="s">
        <v>14</v>
      </c>
      <c r="G99" s="196"/>
      <c r="H99" s="196" t="s">
        <v>14</v>
      </c>
      <c r="I99" s="196"/>
      <c r="J99" s="196" t="s">
        <v>14</v>
      </c>
      <c r="K99" s="196"/>
      <c r="L99" s="196" t="s">
        <v>14</v>
      </c>
      <c r="M99" s="196"/>
      <c r="N99" s="196" t="s">
        <v>14</v>
      </c>
      <c r="O99" s="196"/>
      <c r="P99" s="196"/>
      <c r="Q99" s="196"/>
      <c r="R99" s="196"/>
      <c r="S99" s="196"/>
      <c r="T99" s="196"/>
      <c r="U99" s="196" t="s">
        <v>20</v>
      </c>
      <c r="V99" s="196"/>
      <c r="W99" s="196" t="s">
        <v>21</v>
      </c>
      <c r="X99" s="196"/>
      <c r="Y99" s="196" t="s">
        <v>22</v>
      </c>
      <c r="Z99" s="196"/>
      <c r="AA99" s="196" t="s">
        <v>23</v>
      </c>
      <c r="AB99" s="196"/>
      <c r="AC99" s="40" t="s">
        <v>24</v>
      </c>
      <c r="AD99" s="196"/>
      <c r="AE99" s="196"/>
      <c r="AF99" s="196"/>
      <c r="AG99" s="196"/>
      <c r="AH99" s="196"/>
      <c r="AI99" s="196"/>
    </row>
    <row r="100" spans="1:35" s="34" customFormat="1" ht="12.75" x14ac:dyDescent="0.2">
      <c r="A100" s="220">
        <v>1</v>
      </c>
      <c r="B100" s="220"/>
      <c r="C100" s="220"/>
      <c r="D100" s="220"/>
      <c r="E100" s="220"/>
      <c r="F100" s="220">
        <v>2</v>
      </c>
      <c r="G100" s="220"/>
      <c r="H100" s="220">
        <v>3</v>
      </c>
      <c r="I100" s="220"/>
      <c r="J100" s="220">
        <v>4</v>
      </c>
      <c r="K100" s="220"/>
      <c r="L100" s="220">
        <v>5</v>
      </c>
      <c r="M100" s="220"/>
      <c r="N100" s="220">
        <v>6</v>
      </c>
      <c r="O100" s="220"/>
      <c r="P100" s="220">
        <v>7</v>
      </c>
      <c r="Q100" s="220"/>
      <c r="R100" s="220"/>
      <c r="S100" s="220"/>
      <c r="T100" s="220"/>
      <c r="U100" s="220">
        <v>8</v>
      </c>
      <c r="V100" s="220"/>
      <c r="W100" s="220">
        <v>9</v>
      </c>
      <c r="X100" s="220"/>
      <c r="Y100" s="220">
        <v>10</v>
      </c>
      <c r="Z100" s="220"/>
      <c r="AA100" s="220">
        <v>11</v>
      </c>
      <c r="AB100" s="220"/>
      <c r="AC100" s="41">
        <v>12</v>
      </c>
      <c r="AD100" s="219">
        <v>13</v>
      </c>
      <c r="AE100" s="219"/>
      <c r="AF100" s="220">
        <v>14</v>
      </c>
      <c r="AG100" s="220"/>
      <c r="AH100" s="220">
        <v>15</v>
      </c>
      <c r="AI100" s="220"/>
    </row>
    <row r="101" spans="1:35" ht="235.5" customHeight="1" x14ac:dyDescent="0.25">
      <c r="A101" s="237" t="s">
        <v>114</v>
      </c>
      <c r="B101" s="238"/>
      <c r="C101" s="238"/>
      <c r="D101" s="238"/>
      <c r="E101" s="239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46"/>
      <c r="AD101" s="219"/>
      <c r="AE101" s="219"/>
      <c r="AF101" s="220"/>
      <c r="AG101" s="220"/>
      <c r="AH101" s="220"/>
      <c r="AI101" s="220"/>
    </row>
    <row r="102" spans="1:35" ht="121.5" customHeight="1" x14ac:dyDescent="0.25">
      <c r="A102" s="197" t="s">
        <v>121</v>
      </c>
      <c r="B102" s="246"/>
      <c r="C102" s="246"/>
      <c r="D102" s="246"/>
      <c r="E102" s="198"/>
      <c r="F102" s="196" t="s">
        <v>39</v>
      </c>
      <c r="G102" s="196"/>
      <c r="H102" s="196" t="s">
        <v>115</v>
      </c>
      <c r="I102" s="196"/>
      <c r="J102" s="196"/>
      <c r="K102" s="196"/>
      <c r="L102" s="196" t="s">
        <v>116</v>
      </c>
      <c r="M102" s="196"/>
      <c r="N102" s="196"/>
      <c r="O102" s="196"/>
      <c r="P102" s="196" t="s">
        <v>122</v>
      </c>
      <c r="Q102" s="196"/>
      <c r="R102" s="196"/>
      <c r="S102" s="196"/>
      <c r="T102" s="196"/>
      <c r="U102" s="196" t="s">
        <v>25</v>
      </c>
      <c r="V102" s="196"/>
      <c r="W102" s="196"/>
      <c r="X102" s="196"/>
      <c r="Y102" s="196" t="s">
        <v>123</v>
      </c>
      <c r="Z102" s="196"/>
      <c r="AA102" s="196"/>
      <c r="AB102" s="196"/>
      <c r="AC102" s="52" t="s">
        <v>123</v>
      </c>
      <c r="AD102" s="219"/>
      <c r="AE102" s="219"/>
      <c r="AF102" s="220"/>
      <c r="AG102" s="220"/>
      <c r="AH102" s="220"/>
      <c r="AI102" s="220"/>
    </row>
    <row r="103" spans="1:35" ht="119.25" customHeight="1" x14ac:dyDescent="0.25">
      <c r="A103" s="197" t="s">
        <v>124</v>
      </c>
      <c r="B103" s="246"/>
      <c r="C103" s="246"/>
      <c r="D103" s="246"/>
      <c r="E103" s="198"/>
      <c r="F103" s="196" t="s">
        <v>130</v>
      </c>
      <c r="G103" s="196"/>
      <c r="H103" s="196" t="s">
        <v>115</v>
      </c>
      <c r="I103" s="196"/>
      <c r="J103" s="196"/>
      <c r="K103" s="196"/>
      <c r="L103" s="196" t="s">
        <v>116</v>
      </c>
      <c r="M103" s="196"/>
      <c r="N103" s="196"/>
      <c r="O103" s="196"/>
      <c r="P103" s="196" t="s">
        <v>122</v>
      </c>
      <c r="Q103" s="196"/>
      <c r="R103" s="196"/>
      <c r="S103" s="196"/>
      <c r="T103" s="196"/>
      <c r="U103" s="196" t="s">
        <v>25</v>
      </c>
      <c r="V103" s="196"/>
      <c r="W103" s="196"/>
      <c r="X103" s="196"/>
      <c r="Y103" s="196" t="s">
        <v>123</v>
      </c>
      <c r="Z103" s="196"/>
      <c r="AA103" s="196"/>
      <c r="AB103" s="196"/>
      <c r="AC103" s="52" t="s">
        <v>123</v>
      </c>
      <c r="AD103" s="219"/>
      <c r="AE103" s="219"/>
      <c r="AF103" s="220"/>
      <c r="AG103" s="220"/>
      <c r="AH103" s="220"/>
      <c r="AI103" s="220"/>
    </row>
    <row r="104" spans="1:35" ht="101.25" customHeight="1" x14ac:dyDescent="0.25">
      <c r="A104" s="197" t="s">
        <v>126</v>
      </c>
      <c r="B104" s="246"/>
      <c r="C104" s="246"/>
      <c r="D104" s="246"/>
      <c r="E104" s="198"/>
      <c r="F104" s="196" t="s">
        <v>107</v>
      </c>
      <c r="G104" s="196"/>
      <c r="H104" s="196" t="s">
        <v>115</v>
      </c>
      <c r="I104" s="196"/>
      <c r="J104" s="196"/>
      <c r="K104" s="196"/>
      <c r="L104" s="196" t="s">
        <v>116</v>
      </c>
      <c r="M104" s="196"/>
      <c r="N104" s="196"/>
      <c r="O104" s="196"/>
      <c r="P104" s="196" t="s">
        <v>122</v>
      </c>
      <c r="Q104" s="196"/>
      <c r="R104" s="196"/>
      <c r="S104" s="196"/>
      <c r="T104" s="196"/>
      <c r="U104" s="196" t="s">
        <v>25</v>
      </c>
      <c r="V104" s="196"/>
      <c r="W104" s="196"/>
      <c r="X104" s="196"/>
      <c r="Y104" s="196" t="s">
        <v>123</v>
      </c>
      <c r="Z104" s="196"/>
      <c r="AA104" s="196"/>
      <c r="AB104" s="196"/>
      <c r="AC104" s="52" t="s">
        <v>123</v>
      </c>
      <c r="AD104" s="219"/>
      <c r="AE104" s="219"/>
      <c r="AF104" s="220"/>
      <c r="AG104" s="220"/>
      <c r="AH104" s="220"/>
      <c r="AI104" s="220"/>
    </row>
    <row r="105" spans="1:35" ht="55.5" customHeight="1" x14ac:dyDescent="0.25">
      <c r="A105" s="330" t="s">
        <v>127</v>
      </c>
      <c r="B105" s="330"/>
      <c r="C105" s="330"/>
      <c r="D105" s="330"/>
      <c r="E105" s="330"/>
      <c r="F105" s="330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54"/>
      <c r="R105" s="54"/>
    </row>
    <row r="106" spans="1:35" s="34" customFormat="1" ht="18.75" customHeight="1" x14ac:dyDescent="0.2">
      <c r="A106" s="196" t="s">
        <v>10</v>
      </c>
      <c r="B106" s="196"/>
      <c r="C106" s="196"/>
      <c r="D106" s="196"/>
      <c r="E106" s="196"/>
      <c r="F106" s="196" t="s">
        <v>11</v>
      </c>
      <c r="G106" s="196"/>
      <c r="H106" s="196"/>
      <c r="I106" s="196"/>
      <c r="J106" s="196"/>
      <c r="K106" s="196"/>
      <c r="L106" s="196" t="s">
        <v>12</v>
      </c>
      <c r="M106" s="196"/>
      <c r="N106" s="196"/>
      <c r="O106" s="196"/>
      <c r="P106" s="196" t="s">
        <v>13</v>
      </c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</row>
    <row r="107" spans="1:35" s="34" customFormat="1" ht="48.75" customHeight="1" x14ac:dyDescent="0.2">
      <c r="A107" s="196"/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 t="s">
        <v>14</v>
      </c>
      <c r="Q107" s="196"/>
      <c r="R107" s="196"/>
      <c r="S107" s="196"/>
      <c r="T107" s="196"/>
      <c r="U107" s="250" t="s">
        <v>15</v>
      </c>
      <c r="V107" s="251"/>
      <c r="W107" s="251"/>
      <c r="X107" s="252"/>
      <c r="Y107" s="253" t="s">
        <v>16</v>
      </c>
      <c r="Z107" s="253"/>
      <c r="AA107" s="253"/>
      <c r="AB107" s="253"/>
      <c r="AC107" s="253"/>
      <c r="AD107" s="196" t="s">
        <v>17</v>
      </c>
      <c r="AE107" s="196"/>
      <c r="AF107" s="196" t="s">
        <v>18</v>
      </c>
      <c r="AG107" s="196"/>
      <c r="AH107" s="196" t="s">
        <v>19</v>
      </c>
      <c r="AI107" s="196"/>
    </row>
    <row r="108" spans="1:35" s="34" customFormat="1" ht="66.75" customHeight="1" x14ac:dyDescent="0.2">
      <c r="A108" s="196"/>
      <c r="B108" s="196"/>
      <c r="C108" s="196"/>
      <c r="D108" s="196"/>
      <c r="E108" s="196"/>
      <c r="F108" s="196" t="s">
        <v>14</v>
      </c>
      <c r="G108" s="196"/>
      <c r="H108" s="196" t="s">
        <v>14</v>
      </c>
      <c r="I108" s="196"/>
      <c r="J108" s="196" t="s">
        <v>14</v>
      </c>
      <c r="K108" s="196"/>
      <c r="L108" s="196" t="s">
        <v>14</v>
      </c>
      <c r="M108" s="196"/>
      <c r="N108" s="196" t="s">
        <v>14</v>
      </c>
      <c r="O108" s="196"/>
      <c r="P108" s="196"/>
      <c r="Q108" s="196"/>
      <c r="R108" s="196"/>
      <c r="S108" s="196"/>
      <c r="T108" s="196"/>
      <c r="U108" s="196" t="s">
        <v>20</v>
      </c>
      <c r="V108" s="196"/>
      <c r="W108" s="196" t="s">
        <v>21</v>
      </c>
      <c r="X108" s="196"/>
      <c r="Y108" s="196" t="s">
        <v>22</v>
      </c>
      <c r="Z108" s="196"/>
      <c r="AA108" s="196" t="s">
        <v>23</v>
      </c>
      <c r="AB108" s="196"/>
      <c r="AC108" s="52" t="s">
        <v>24</v>
      </c>
      <c r="AD108" s="196"/>
      <c r="AE108" s="196"/>
      <c r="AF108" s="196"/>
      <c r="AG108" s="196"/>
      <c r="AH108" s="196"/>
      <c r="AI108" s="196"/>
    </row>
    <row r="109" spans="1:35" s="34" customFormat="1" ht="12.75" x14ac:dyDescent="0.2">
      <c r="A109" s="220">
        <v>1</v>
      </c>
      <c r="B109" s="220"/>
      <c r="C109" s="220"/>
      <c r="D109" s="220"/>
      <c r="E109" s="220"/>
      <c r="F109" s="220">
        <v>2</v>
      </c>
      <c r="G109" s="220"/>
      <c r="H109" s="220">
        <v>3</v>
      </c>
      <c r="I109" s="220"/>
      <c r="J109" s="220">
        <v>4</v>
      </c>
      <c r="K109" s="220"/>
      <c r="L109" s="220">
        <v>5</v>
      </c>
      <c r="M109" s="220"/>
      <c r="N109" s="220">
        <v>6</v>
      </c>
      <c r="O109" s="220"/>
      <c r="P109" s="220">
        <v>7</v>
      </c>
      <c r="Q109" s="220"/>
      <c r="R109" s="220"/>
      <c r="S109" s="220"/>
      <c r="T109" s="220"/>
      <c r="U109" s="220">
        <v>8</v>
      </c>
      <c r="V109" s="220"/>
      <c r="W109" s="220">
        <v>9</v>
      </c>
      <c r="X109" s="220"/>
      <c r="Y109" s="220">
        <v>10</v>
      </c>
      <c r="Z109" s="220"/>
      <c r="AA109" s="220">
        <v>11</v>
      </c>
      <c r="AB109" s="220"/>
      <c r="AC109" s="51">
        <v>12</v>
      </c>
      <c r="AD109" s="219">
        <v>13</v>
      </c>
      <c r="AE109" s="219"/>
      <c r="AF109" s="220">
        <v>14</v>
      </c>
      <c r="AG109" s="220"/>
      <c r="AH109" s="220">
        <v>15</v>
      </c>
      <c r="AI109" s="220"/>
    </row>
    <row r="110" spans="1:35" ht="235.5" customHeight="1" x14ac:dyDescent="0.25">
      <c r="A110" s="237" t="s">
        <v>114</v>
      </c>
      <c r="B110" s="238"/>
      <c r="C110" s="238"/>
      <c r="D110" s="238"/>
      <c r="E110" s="239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197" t="s">
        <v>128</v>
      </c>
      <c r="Q110" s="246"/>
      <c r="R110" s="246"/>
      <c r="S110" s="246"/>
      <c r="T110" s="198"/>
      <c r="U110" s="247" t="s">
        <v>129</v>
      </c>
      <c r="V110" s="248"/>
      <c r="W110" s="247">
        <v>642</v>
      </c>
      <c r="X110" s="248"/>
      <c r="Y110" s="249">
        <f>SUM(Y111:Z113)</f>
        <v>19.670000000000002</v>
      </c>
      <c r="Z110" s="249"/>
      <c r="AA110" s="241"/>
      <c r="AB110" s="241"/>
      <c r="AC110" s="100">
        <f>SUM(AC111:AC113)</f>
        <v>19.666666666666668</v>
      </c>
      <c r="AD110" s="242">
        <f>Y110*0.1</f>
        <v>1.9670000000000003</v>
      </c>
      <c r="AE110" s="243"/>
      <c r="AF110" s="247"/>
      <c r="AG110" s="248"/>
      <c r="AH110" s="220"/>
      <c r="AI110" s="220"/>
    </row>
    <row r="111" spans="1:35" ht="114" customHeight="1" x14ac:dyDescent="0.25">
      <c r="A111" s="197" t="s">
        <v>121</v>
      </c>
      <c r="B111" s="246"/>
      <c r="C111" s="246"/>
      <c r="D111" s="246"/>
      <c r="E111" s="198"/>
      <c r="F111" s="197" t="s">
        <v>39</v>
      </c>
      <c r="G111" s="198"/>
      <c r="H111" s="197" t="s">
        <v>115</v>
      </c>
      <c r="I111" s="198"/>
      <c r="J111" s="219"/>
      <c r="K111" s="219"/>
      <c r="L111" s="219"/>
      <c r="M111" s="219"/>
      <c r="N111" s="219"/>
      <c r="O111" s="219"/>
      <c r="P111" s="197" t="s">
        <v>128</v>
      </c>
      <c r="Q111" s="246"/>
      <c r="R111" s="246"/>
      <c r="S111" s="246"/>
      <c r="T111" s="198"/>
      <c r="U111" s="197" t="s">
        <v>129</v>
      </c>
      <c r="V111" s="198"/>
      <c r="W111" s="197">
        <v>642</v>
      </c>
      <c r="X111" s="198"/>
      <c r="Y111" s="240">
        <f>РАСЧЕТЫ!F20</f>
        <v>5.33</v>
      </c>
      <c r="Z111" s="240"/>
      <c r="AA111" s="241"/>
      <c r="AB111" s="241"/>
      <c r="AC111" s="101">
        <f>РАСЧЕТЫ!I20</f>
        <v>5.333333333333333</v>
      </c>
      <c r="AD111" s="242">
        <f t="shared" ref="AD111:AD113" si="3">Y111*0.1</f>
        <v>0.53300000000000003</v>
      </c>
      <c r="AE111" s="243"/>
      <c r="AF111" s="197"/>
      <c r="AG111" s="198"/>
      <c r="AH111" s="219"/>
      <c r="AI111" s="219"/>
    </row>
    <row r="112" spans="1:35" ht="110.25" customHeight="1" x14ac:dyDescent="0.25">
      <c r="A112" s="197" t="s">
        <v>124</v>
      </c>
      <c r="B112" s="246" t="s">
        <v>39</v>
      </c>
      <c r="C112" s="246" t="s">
        <v>115</v>
      </c>
      <c r="D112" s="246"/>
      <c r="E112" s="198" t="s">
        <v>116</v>
      </c>
      <c r="F112" s="197" t="s">
        <v>56</v>
      </c>
      <c r="G112" s="198" t="s">
        <v>128</v>
      </c>
      <c r="H112" s="197" t="s">
        <v>115</v>
      </c>
      <c r="I112" s="198">
        <v>642</v>
      </c>
      <c r="J112" s="219"/>
      <c r="K112" s="219" t="e">
        <f>[1]Расчеты!#REF!</f>
        <v>#REF!</v>
      </c>
      <c r="L112" s="219"/>
      <c r="M112" s="219" t="e">
        <f>[1]Расчеты!#REF!</f>
        <v>#REF!</v>
      </c>
      <c r="N112" s="219"/>
      <c r="O112" s="219"/>
      <c r="P112" s="197" t="s">
        <v>128</v>
      </c>
      <c r="Q112" s="246"/>
      <c r="R112" s="246"/>
      <c r="S112" s="246"/>
      <c r="T112" s="198"/>
      <c r="U112" s="197" t="s">
        <v>129</v>
      </c>
      <c r="V112" s="198"/>
      <c r="W112" s="197">
        <v>642</v>
      </c>
      <c r="X112" s="198"/>
      <c r="Y112" s="240">
        <f>РАСЧЕТЫ!F21</f>
        <v>11.67</v>
      </c>
      <c r="Z112" s="240"/>
      <c r="AA112" s="241"/>
      <c r="AB112" s="241"/>
      <c r="AC112" s="101">
        <f>РАСЧЕТЫ!I21</f>
        <v>11.666666666666666</v>
      </c>
      <c r="AD112" s="242">
        <f t="shared" si="3"/>
        <v>1.167</v>
      </c>
      <c r="AE112" s="243"/>
      <c r="AF112" s="197"/>
      <c r="AG112" s="198"/>
      <c r="AH112" s="219"/>
      <c r="AI112" s="219"/>
    </row>
    <row r="113" spans="1:35" ht="108" customHeight="1" x14ac:dyDescent="0.25">
      <c r="A113" s="197" t="s">
        <v>126</v>
      </c>
      <c r="B113" s="246" t="s">
        <v>56</v>
      </c>
      <c r="C113" s="246" t="s">
        <v>115</v>
      </c>
      <c r="D113" s="246"/>
      <c r="E113" s="198" t="s">
        <v>125</v>
      </c>
      <c r="F113" s="197" t="s">
        <v>107</v>
      </c>
      <c r="G113" s="198" t="s">
        <v>128</v>
      </c>
      <c r="H113" s="197" t="s">
        <v>115</v>
      </c>
      <c r="I113" s="198">
        <v>642</v>
      </c>
      <c r="J113" s="219"/>
      <c r="K113" s="219" t="e">
        <f>[1]Расчеты!#REF!</f>
        <v>#REF!</v>
      </c>
      <c r="L113" s="219"/>
      <c r="M113" s="219"/>
      <c r="N113" s="219"/>
      <c r="O113" s="219"/>
      <c r="P113" s="197" t="s">
        <v>128</v>
      </c>
      <c r="Q113" s="246"/>
      <c r="R113" s="246"/>
      <c r="S113" s="246"/>
      <c r="T113" s="198"/>
      <c r="U113" s="197" t="s">
        <v>129</v>
      </c>
      <c r="V113" s="198"/>
      <c r="W113" s="197">
        <v>642</v>
      </c>
      <c r="X113" s="198"/>
      <c r="Y113" s="240">
        <f>РАСЧЕТЫ!F22</f>
        <v>2.67</v>
      </c>
      <c r="Z113" s="240"/>
      <c r="AA113" s="241"/>
      <c r="AB113" s="241"/>
      <c r="AC113" s="101">
        <f>РАСЧЕТЫ!I22</f>
        <v>2.6666666666666665</v>
      </c>
      <c r="AD113" s="242">
        <f t="shared" si="3"/>
        <v>0.26700000000000002</v>
      </c>
      <c r="AE113" s="243"/>
      <c r="AF113" s="197"/>
      <c r="AG113" s="198"/>
      <c r="AH113" s="219"/>
      <c r="AI113" s="219"/>
    </row>
  </sheetData>
  <sheetProtection algorithmName="SHA-512" hashValue="kVsPfq+cgN6FuUSYU0eIMw9FwqNTgTRl2xvK9WtA3M9jXsT8dkc+N20LLVhhBA/chAIBbgf1B81vK35vt6rGKA==" saltValue="5TP5fdIpz33MPPKclQ/REg==" spinCount="100000" sheet="1" selectLockedCells="1"/>
  <mergeCells count="933">
    <mergeCell ref="G91:AA91"/>
    <mergeCell ref="G92:AA92"/>
    <mergeCell ref="G93:AA93"/>
    <mergeCell ref="H109:I109"/>
    <mergeCell ref="J109:K109"/>
    <mergeCell ref="A105:P105"/>
    <mergeCell ref="A106:E108"/>
    <mergeCell ref="N108:O108"/>
    <mergeCell ref="A113:E113"/>
    <mergeCell ref="F113:G113"/>
    <mergeCell ref="H113:I113"/>
    <mergeCell ref="J113:K113"/>
    <mergeCell ref="L113:M113"/>
    <mergeCell ref="N113:O113"/>
    <mergeCell ref="P113:T113"/>
    <mergeCell ref="U113:V113"/>
    <mergeCell ref="F106:K107"/>
    <mergeCell ref="L106:O107"/>
    <mergeCell ref="P106:AI106"/>
    <mergeCell ref="P107:T108"/>
    <mergeCell ref="U107:X107"/>
    <mergeCell ref="Y107:AC107"/>
    <mergeCell ref="AD107:AE108"/>
    <mergeCell ref="AF107:AG108"/>
    <mergeCell ref="AH107:AI108"/>
    <mergeCell ref="F108:G108"/>
    <mergeCell ref="H108:I108"/>
    <mergeCell ref="J108:K108"/>
    <mergeCell ref="L108:M108"/>
    <mergeCell ref="Y104:Z104"/>
    <mergeCell ref="AA104:AB104"/>
    <mergeCell ref="AD104:AE104"/>
    <mergeCell ref="AF104:AG104"/>
    <mergeCell ref="AH104:AI104"/>
    <mergeCell ref="N104:O104"/>
    <mergeCell ref="P104:T104"/>
    <mergeCell ref="U104:V104"/>
    <mergeCell ref="W104:X104"/>
    <mergeCell ref="U108:V108"/>
    <mergeCell ref="W108:X108"/>
    <mergeCell ref="Y108:Z108"/>
    <mergeCell ref="AA108:AB108"/>
    <mergeCell ref="A103:E103"/>
    <mergeCell ref="F103:G103"/>
    <mergeCell ref="H103:I103"/>
    <mergeCell ref="J103:K103"/>
    <mergeCell ref="L103:M103"/>
    <mergeCell ref="A104:E104"/>
    <mergeCell ref="F104:G104"/>
    <mergeCell ref="H104:I104"/>
    <mergeCell ref="J104:K104"/>
    <mergeCell ref="L104:M104"/>
    <mergeCell ref="AF101:AG101"/>
    <mergeCell ref="AH101:AI101"/>
    <mergeCell ref="Y102:Z102"/>
    <mergeCell ref="AA102:AB102"/>
    <mergeCell ref="AD102:AE102"/>
    <mergeCell ref="AF102:AG102"/>
    <mergeCell ref="AH102:AI102"/>
    <mergeCell ref="Y103:Z103"/>
    <mergeCell ref="AA103:AB103"/>
    <mergeCell ref="AD103:AE103"/>
    <mergeCell ref="AF103:AG103"/>
    <mergeCell ref="AH103:AI103"/>
    <mergeCell ref="Y101:Z101"/>
    <mergeCell ref="AA101:AB101"/>
    <mergeCell ref="AD101:AE101"/>
    <mergeCell ref="N101:O101"/>
    <mergeCell ref="P101:T101"/>
    <mergeCell ref="U101:V101"/>
    <mergeCell ref="W101:X101"/>
    <mergeCell ref="A102:E102"/>
    <mergeCell ref="F102:G102"/>
    <mergeCell ref="H102:I102"/>
    <mergeCell ref="J102:K102"/>
    <mergeCell ref="L102:M102"/>
    <mergeCell ref="N102:O102"/>
    <mergeCell ref="P102:T102"/>
    <mergeCell ref="U102:V102"/>
    <mergeCell ref="W102:X102"/>
    <mergeCell ref="U58:V58"/>
    <mergeCell ref="AF57:AG57"/>
    <mergeCell ref="AH57:AI57"/>
    <mergeCell ref="O64:AA64"/>
    <mergeCell ref="A66:AA66"/>
    <mergeCell ref="F56:G56"/>
    <mergeCell ref="H56:I56"/>
    <mergeCell ref="J56:K56"/>
    <mergeCell ref="L56:M56"/>
    <mergeCell ref="AF59:AG59"/>
    <mergeCell ref="A59:E59"/>
    <mergeCell ref="F59:G59"/>
    <mergeCell ref="H59:I59"/>
    <mergeCell ref="J59:K59"/>
    <mergeCell ref="L59:M59"/>
    <mergeCell ref="N59:O59"/>
    <mergeCell ref="P59:Q59"/>
    <mergeCell ref="P58:Q58"/>
    <mergeCell ref="R58:S58"/>
    <mergeCell ref="A58:E58"/>
    <mergeCell ref="F58:G58"/>
    <mergeCell ref="H58:I58"/>
    <mergeCell ref="J58:K58"/>
    <mergeCell ref="L58:M58"/>
    <mergeCell ref="U72:V72"/>
    <mergeCell ref="W72:X72"/>
    <mergeCell ref="AF85:AG85"/>
    <mergeCell ref="AH85:AI85"/>
    <mergeCell ref="W88:X88"/>
    <mergeCell ref="AC88:AE88"/>
    <mergeCell ref="AF88:AG88"/>
    <mergeCell ref="AH88:AI88"/>
    <mergeCell ref="AF84:AG84"/>
    <mergeCell ref="AH84:AI84"/>
    <mergeCell ref="AA84:AB84"/>
    <mergeCell ref="AF83:AG83"/>
    <mergeCell ref="AH83:AI83"/>
    <mergeCell ref="U83:V83"/>
    <mergeCell ref="W83:X83"/>
    <mergeCell ref="Y83:Z83"/>
    <mergeCell ref="AA83:AB83"/>
    <mergeCell ref="AF81:AG82"/>
    <mergeCell ref="AC83:AE83"/>
    <mergeCell ref="AC84:AE84"/>
    <mergeCell ref="AC85:AE85"/>
    <mergeCell ref="AC87:AE87"/>
    <mergeCell ref="Y88:Z88"/>
    <mergeCell ref="AA88:AB88"/>
    <mergeCell ref="AF87:AG87"/>
    <mergeCell ref="AH87:AI87"/>
    <mergeCell ref="A88:E88"/>
    <mergeCell ref="F88:G88"/>
    <mergeCell ref="H88:I88"/>
    <mergeCell ref="J88:K88"/>
    <mergeCell ref="N88:O88"/>
    <mergeCell ref="P88:Q88"/>
    <mergeCell ref="P87:Q87"/>
    <mergeCell ref="R87:S87"/>
    <mergeCell ref="U87:V87"/>
    <mergeCell ref="W87:X87"/>
    <mergeCell ref="Y87:Z87"/>
    <mergeCell ref="AA87:AB87"/>
    <mergeCell ref="A87:E87"/>
    <mergeCell ref="F87:G87"/>
    <mergeCell ref="H87:I87"/>
    <mergeCell ref="J87:K87"/>
    <mergeCell ref="L87:M87"/>
    <mergeCell ref="N87:O87"/>
    <mergeCell ref="L88:M88"/>
    <mergeCell ref="R88:S88"/>
    <mergeCell ref="U88:V88"/>
    <mergeCell ref="P85:Q85"/>
    <mergeCell ref="R85:S85"/>
    <mergeCell ref="U85:V85"/>
    <mergeCell ref="W85:X85"/>
    <mergeCell ref="Y85:Z85"/>
    <mergeCell ref="AA85:AB85"/>
    <mergeCell ref="A85:E85"/>
    <mergeCell ref="F85:G85"/>
    <mergeCell ref="H85:I85"/>
    <mergeCell ref="J85:K85"/>
    <mergeCell ref="L85:M85"/>
    <mergeCell ref="N85:O85"/>
    <mergeCell ref="R84:S84"/>
    <mergeCell ref="U84:V84"/>
    <mergeCell ref="W84:X84"/>
    <mergeCell ref="Y84:Z84"/>
    <mergeCell ref="A84:E84"/>
    <mergeCell ref="F84:G84"/>
    <mergeCell ref="H84:I84"/>
    <mergeCell ref="J84:K84"/>
    <mergeCell ref="L84:M84"/>
    <mergeCell ref="N84:O84"/>
    <mergeCell ref="P84:Q84"/>
    <mergeCell ref="P83:Q83"/>
    <mergeCell ref="R83:S83"/>
    <mergeCell ref="A83:E83"/>
    <mergeCell ref="F83:G83"/>
    <mergeCell ref="H83:I83"/>
    <mergeCell ref="J83:K83"/>
    <mergeCell ref="L83:M83"/>
    <mergeCell ref="N83:O83"/>
    <mergeCell ref="A80:E82"/>
    <mergeCell ref="F80:K81"/>
    <mergeCell ref="L80:O81"/>
    <mergeCell ref="P80:AG80"/>
    <mergeCell ref="P81:Q82"/>
    <mergeCell ref="R81:T81"/>
    <mergeCell ref="U81:Z81"/>
    <mergeCell ref="AA81:AB82"/>
    <mergeCell ref="AC81:AE82"/>
    <mergeCell ref="F82:G82"/>
    <mergeCell ref="H82:I82"/>
    <mergeCell ref="J82:K82"/>
    <mergeCell ref="L82:M82"/>
    <mergeCell ref="N82:O82"/>
    <mergeCell ref="R82:S82"/>
    <mergeCell ref="U82:V82"/>
    <mergeCell ref="W82:X82"/>
    <mergeCell ref="Y82:Z82"/>
    <mergeCell ref="A79:AA79"/>
    <mergeCell ref="AF77:AG77"/>
    <mergeCell ref="AH77:AI77"/>
    <mergeCell ref="P77:T77"/>
    <mergeCell ref="U77:V77"/>
    <mergeCell ref="W77:X77"/>
    <mergeCell ref="Y77:Z77"/>
    <mergeCell ref="AA77:AB77"/>
    <mergeCell ref="AD77:AE77"/>
    <mergeCell ref="A77:E77"/>
    <mergeCell ref="F77:G77"/>
    <mergeCell ref="H77:I77"/>
    <mergeCell ref="J77:K77"/>
    <mergeCell ref="L77:M77"/>
    <mergeCell ref="N77:O77"/>
    <mergeCell ref="AH76:AI76"/>
    <mergeCell ref="A76:E76"/>
    <mergeCell ref="F76:G76"/>
    <mergeCell ref="H76:I76"/>
    <mergeCell ref="J76:K76"/>
    <mergeCell ref="L76:M76"/>
    <mergeCell ref="N76:O76"/>
    <mergeCell ref="P76:T76"/>
    <mergeCell ref="U76:V76"/>
    <mergeCell ref="A74:E74"/>
    <mergeCell ref="F74:G74"/>
    <mergeCell ref="H74:I74"/>
    <mergeCell ref="J74:K74"/>
    <mergeCell ref="L74:M74"/>
    <mergeCell ref="N74:O74"/>
    <mergeCell ref="P74:T74"/>
    <mergeCell ref="U74:V74"/>
    <mergeCell ref="W76:X76"/>
    <mergeCell ref="AF73:AG73"/>
    <mergeCell ref="AH73:AI73"/>
    <mergeCell ref="AD70:AE70"/>
    <mergeCell ref="AF70:AG70"/>
    <mergeCell ref="AH70:AI70"/>
    <mergeCell ref="W74:X74"/>
    <mergeCell ref="Y74:Z74"/>
    <mergeCell ref="AA74:AB74"/>
    <mergeCell ref="AD74:AE74"/>
    <mergeCell ref="AF74:AG74"/>
    <mergeCell ref="AH74:AI74"/>
    <mergeCell ref="A71:E73"/>
    <mergeCell ref="F71:G73"/>
    <mergeCell ref="H71:I73"/>
    <mergeCell ref="J71:K73"/>
    <mergeCell ref="L71:M73"/>
    <mergeCell ref="AF71:AG71"/>
    <mergeCell ref="AH71:AI71"/>
    <mergeCell ref="P72:T72"/>
    <mergeCell ref="Y72:Z72"/>
    <mergeCell ref="AA72:AB72"/>
    <mergeCell ref="AD72:AE72"/>
    <mergeCell ref="AF72:AG72"/>
    <mergeCell ref="AH72:AI72"/>
    <mergeCell ref="N71:O73"/>
    <mergeCell ref="P71:T71"/>
    <mergeCell ref="Y71:Z71"/>
    <mergeCell ref="AA71:AB71"/>
    <mergeCell ref="AD71:AE71"/>
    <mergeCell ref="P73:T73"/>
    <mergeCell ref="U73:V73"/>
    <mergeCell ref="W73:X73"/>
    <mergeCell ref="Y73:Z73"/>
    <mergeCell ref="AA73:AB73"/>
    <mergeCell ref="AD73:AE73"/>
    <mergeCell ref="H69:I69"/>
    <mergeCell ref="J69:K69"/>
    <mergeCell ref="L69:M69"/>
    <mergeCell ref="N69:O69"/>
    <mergeCell ref="U69:V69"/>
    <mergeCell ref="W69:X69"/>
    <mergeCell ref="Y69:Z69"/>
    <mergeCell ref="AA69:AB69"/>
    <mergeCell ref="A70:E70"/>
    <mergeCell ref="F70:G70"/>
    <mergeCell ref="H70:I70"/>
    <mergeCell ref="J70:K70"/>
    <mergeCell ref="L70:M70"/>
    <mergeCell ref="N70:O70"/>
    <mergeCell ref="P70:T70"/>
    <mergeCell ref="U70:V70"/>
    <mergeCell ref="W70:X70"/>
    <mergeCell ref="Y70:Z70"/>
    <mergeCell ref="AA70:AB70"/>
    <mergeCell ref="A47:E47"/>
    <mergeCell ref="F47:G47"/>
    <mergeCell ref="H47:I47"/>
    <mergeCell ref="J47:K47"/>
    <mergeCell ref="L47:M47"/>
    <mergeCell ref="N47:O47"/>
    <mergeCell ref="A89:AI89"/>
    <mergeCell ref="A90:AA90"/>
    <mergeCell ref="AC90:AF96"/>
    <mergeCell ref="AG90:AI95"/>
    <mergeCell ref="A94:N94"/>
    <mergeCell ref="O94:AA94"/>
    <mergeCell ref="A67:E69"/>
    <mergeCell ref="F67:K68"/>
    <mergeCell ref="L67:O68"/>
    <mergeCell ref="P67:AI67"/>
    <mergeCell ref="P68:T69"/>
    <mergeCell ref="U68:X68"/>
    <mergeCell ref="Y68:AC68"/>
    <mergeCell ref="AD68:AE69"/>
    <mergeCell ref="AF68:AG69"/>
    <mergeCell ref="AH68:AI69"/>
    <mergeCell ref="F69:G69"/>
    <mergeCell ref="A96:AA96"/>
    <mergeCell ref="AC57:AE57"/>
    <mergeCell ref="U47:V47"/>
    <mergeCell ref="W47:X47"/>
    <mergeCell ref="Y47:Z47"/>
    <mergeCell ref="AA47:AB47"/>
    <mergeCell ref="AH47:AI47"/>
    <mergeCell ref="AF47:AG47"/>
    <mergeCell ref="AD47:AE47"/>
    <mergeCell ref="U56:V56"/>
    <mergeCell ref="W56:X56"/>
    <mergeCell ref="Y56:Z56"/>
    <mergeCell ref="AA56:AB56"/>
    <mergeCell ref="U57:V57"/>
    <mergeCell ref="P50:AG50"/>
    <mergeCell ref="AF55:AG55"/>
    <mergeCell ref="AC54:AE54"/>
    <mergeCell ref="R54:S54"/>
    <mergeCell ref="AC25:AE25"/>
    <mergeCell ref="AC26:AE26"/>
    <mergeCell ref="AC27:AE27"/>
    <mergeCell ref="AC28:AE28"/>
    <mergeCell ref="W59:X59"/>
    <mergeCell ref="Y59:Z59"/>
    <mergeCell ref="AA59:AB59"/>
    <mergeCell ref="AC59:AE59"/>
    <mergeCell ref="W57:X57"/>
    <mergeCell ref="Y57:Z57"/>
    <mergeCell ref="AA57:AB57"/>
    <mergeCell ref="Y46:Z46"/>
    <mergeCell ref="AA46:AB46"/>
    <mergeCell ref="AD46:AE46"/>
    <mergeCell ref="AD44:AE44"/>
    <mergeCell ref="W58:X58"/>
    <mergeCell ref="Y58:Z58"/>
    <mergeCell ref="AA58:AB58"/>
    <mergeCell ref="W52:X52"/>
    <mergeCell ref="AC53:AE53"/>
    <mergeCell ref="A49:AA49"/>
    <mergeCell ref="A50:E52"/>
    <mergeCell ref="F50:K51"/>
    <mergeCell ref="L50:O51"/>
    <mergeCell ref="N58:O58"/>
    <mergeCell ref="R59:S59"/>
    <mergeCell ref="AC58:AE58"/>
    <mergeCell ref="AF56:AG56"/>
    <mergeCell ref="AH56:AI56"/>
    <mergeCell ref="P56:Q56"/>
    <mergeCell ref="R56:S56"/>
    <mergeCell ref="A55:E55"/>
    <mergeCell ref="F55:G55"/>
    <mergeCell ref="H55:I55"/>
    <mergeCell ref="J55:K55"/>
    <mergeCell ref="L55:M55"/>
    <mergeCell ref="AC55:AE55"/>
    <mergeCell ref="AC56:AE56"/>
    <mergeCell ref="W55:X55"/>
    <mergeCell ref="Y55:Z55"/>
    <mergeCell ref="AA55:AB55"/>
    <mergeCell ref="N56:O56"/>
    <mergeCell ref="H57:I57"/>
    <mergeCell ref="J57:K57"/>
    <mergeCell ref="L57:M57"/>
    <mergeCell ref="N57:O57"/>
    <mergeCell ref="P57:Q57"/>
    <mergeCell ref="R57:S57"/>
    <mergeCell ref="A57:E57"/>
    <mergeCell ref="F57:G57"/>
    <mergeCell ref="AH50:AI52"/>
    <mergeCell ref="P51:Q52"/>
    <mergeCell ref="R51:T51"/>
    <mergeCell ref="U51:Z51"/>
    <mergeCell ref="AA51:AB52"/>
    <mergeCell ref="AC51:AE52"/>
    <mergeCell ref="AF51:AG52"/>
    <mergeCell ref="AH53:AI53"/>
    <mergeCell ref="U53:V53"/>
    <mergeCell ref="W53:X53"/>
    <mergeCell ref="Y53:Z53"/>
    <mergeCell ref="AA53:AB53"/>
    <mergeCell ref="AF54:AG54"/>
    <mergeCell ref="AH54:AI54"/>
    <mergeCell ref="U54:V54"/>
    <mergeCell ref="W54:X54"/>
    <mergeCell ref="Y54:Z54"/>
    <mergeCell ref="AA54:AB54"/>
    <mergeCell ref="AH55:AI55"/>
    <mergeCell ref="U55:V55"/>
    <mergeCell ref="A53:E53"/>
    <mergeCell ref="A54:E54"/>
    <mergeCell ref="F54:G54"/>
    <mergeCell ref="H54:I54"/>
    <mergeCell ref="J54:K54"/>
    <mergeCell ref="L54:M54"/>
    <mergeCell ref="N54:O54"/>
    <mergeCell ref="P54:Q54"/>
    <mergeCell ref="N55:O55"/>
    <mergeCell ref="P55:Q55"/>
    <mergeCell ref="R55:S55"/>
    <mergeCell ref="N52:O52"/>
    <mergeCell ref="R52:S52"/>
    <mergeCell ref="U52:V52"/>
    <mergeCell ref="AF46:AG46"/>
    <mergeCell ref="Y52:Z52"/>
    <mergeCell ref="P47:T47"/>
    <mergeCell ref="F53:G53"/>
    <mergeCell ref="H53:I53"/>
    <mergeCell ref="J53:K53"/>
    <mergeCell ref="L53:M53"/>
    <mergeCell ref="N53:O53"/>
    <mergeCell ref="AF53:AG53"/>
    <mergeCell ref="P53:Q53"/>
    <mergeCell ref="R53:S53"/>
    <mergeCell ref="AH46:AI46"/>
    <mergeCell ref="AH45:AI45"/>
    <mergeCell ref="A46:E46"/>
    <mergeCell ref="F46:G46"/>
    <mergeCell ref="H46:I46"/>
    <mergeCell ref="J46:K46"/>
    <mergeCell ref="L46:M46"/>
    <mergeCell ref="N46:O46"/>
    <mergeCell ref="P46:T46"/>
    <mergeCell ref="U46:V46"/>
    <mergeCell ref="W46:X46"/>
    <mergeCell ref="U45:V45"/>
    <mergeCell ref="W45:X45"/>
    <mergeCell ref="Y45:Z45"/>
    <mergeCell ref="AA45:AB45"/>
    <mergeCell ref="AD45:AE45"/>
    <mergeCell ref="AF45:AG45"/>
    <mergeCell ref="A45:E45"/>
    <mergeCell ref="F45:G45"/>
    <mergeCell ref="H45:I45"/>
    <mergeCell ref="J45:K45"/>
    <mergeCell ref="L45:M45"/>
    <mergeCell ref="N45:O45"/>
    <mergeCell ref="P45:T45"/>
    <mergeCell ref="AH43:AI43"/>
    <mergeCell ref="A44:E44"/>
    <mergeCell ref="F44:G44"/>
    <mergeCell ref="H44:I44"/>
    <mergeCell ref="J44:K44"/>
    <mergeCell ref="L44:M44"/>
    <mergeCell ref="AF44:AG44"/>
    <mergeCell ref="AH44:AI44"/>
    <mergeCell ref="U44:V44"/>
    <mergeCell ref="W44:X44"/>
    <mergeCell ref="Y44:Z44"/>
    <mergeCell ref="AA44:AB44"/>
    <mergeCell ref="Y42:Z42"/>
    <mergeCell ref="AA42:AB42"/>
    <mergeCell ref="AD42:AE42"/>
    <mergeCell ref="AF42:AG42"/>
    <mergeCell ref="AH42:AI42"/>
    <mergeCell ref="A43:E43"/>
    <mergeCell ref="F43:G43"/>
    <mergeCell ref="H43:I43"/>
    <mergeCell ref="J43:K43"/>
    <mergeCell ref="L43:M43"/>
    <mergeCell ref="N43:O43"/>
    <mergeCell ref="P43:T43"/>
    <mergeCell ref="U43:V43"/>
    <mergeCell ref="W43:X43"/>
    <mergeCell ref="A40:E42"/>
    <mergeCell ref="F40:G42"/>
    <mergeCell ref="H40:I42"/>
    <mergeCell ref="J40:K42"/>
    <mergeCell ref="L40:M42"/>
    <mergeCell ref="N40:O42"/>
    <mergeCell ref="Y43:Z43"/>
    <mergeCell ref="AA43:AB43"/>
    <mergeCell ref="AD43:AE43"/>
    <mergeCell ref="AF43:AG43"/>
    <mergeCell ref="Y40:Z40"/>
    <mergeCell ref="AA40:AB40"/>
    <mergeCell ref="AD40:AE40"/>
    <mergeCell ref="AF40:AG40"/>
    <mergeCell ref="AH40:AI40"/>
    <mergeCell ref="P41:T41"/>
    <mergeCell ref="Y41:Z41"/>
    <mergeCell ref="AA41:AB41"/>
    <mergeCell ref="AH39:AI39"/>
    <mergeCell ref="P40:T40"/>
    <mergeCell ref="U39:V39"/>
    <mergeCell ref="W39:X39"/>
    <mergeCell ref="Y39:Z39"/>
    <mergeCell ref="AA39:AB39"/>
    <mergeCell ref="AD39:AE39"/>
    <mergeCell ref="AF39:AG39"/>
    <mergeCell ref="AD41:AE41"/>
    <mergeCell ref="AF41:AG41"/>
    <mergeCell ref="AH41:AI41"/>
    <mergeCell ref="A39:E39"/>
    <mergeCell ref="F39:G39"/>
    <mergeCell ref="H39:I39"/>
    <mergeCell ref="J39:K39"/>
    <mergeCell ref="L39:M39"/>
    <mergeCell ref="N39:O39"/>
    <mergeCell ref="P39:T39"/>
    <mergeCell ref="F38:G38"/>
    <mergeCell ref="H38:I38"/>
    <mergeCell ref="J38:K38"/>
    <mergeCell ref="L38:M38"/>
    <mergeCell ref="N38:O38"/>
    <mergeCell ref="A36:E38"/>
    <mergeCell ref="F36:K37"/>
    <mergeCell ref="L36:O37"/>
    <mergeCell ref="P36:AI36"/>
    <mergeCell ref="P37:T38"/>
    <mergeCell ref="U37:X37"/>
    <mergeCell ref="Y37:AC37"/>
    <mergeCell ref="AD37:AE38"/>
    <mergeCell ref="AF37:AG38"/>
    <mergeCell ref="AH37:AI38"/>
    <mergeCell ref="A31:AA31"/>
    <mergeCell ref="AC31:AF35"/>
    <mergeCell ref="AG31:AI34"/>
    <mergeCell ref="A32:AA32"/>
    <mergeCell ref="A33:N33"/>
    <mergeCell ref="O33:AA33"/>
    <mergeCell ref="A35:AA35"/>
    <mergeCell ref="W38:X38"/>
    <mergeCell ref="Y38:Z38"/>
    <mergeCell ref="AA38:AB38"/>
    <mergeCell ref="U38:V38"/>
    <mergeCell ref="W28:X28"/>
    <mergeCell ref="Y28:Z28"/>
    <mergeCell ref="AA28:AB28"/>
    <mergeCell ref="A30:AI30"/>
    <mergeCell ref="AH29:AI29"/>
    <mergeCell ref="U29:V29"/>
    <mergeCell ref="W29:X29"/>
    <mergeCell ref="Y29:Z29"/>
    <mergeCell ref="AA29:AB29"/>
    <mergeCell ref="AF29:AG29"/>
    <mergeCell ref="AC29:AE29"/>
    <mergeCell ref="A29:E29"/>
    <mergeCell ref="F29:G29"/>
    <mergeCell ref="H29:I29"/>
    <mergeCell ref="J29:K29"/>
    <mergeCell ref="L29:M29"/>
    <mergeCell ref="N29:O29"/>
    <mergeCell ref="P29:Q29"/>
    <mergeCell ref="R29:S29"/>
    <mergeCell ref="R28:S28"/>
    <mergeCell ref="AF27:AG27"/>
    <mergeCell ref="AH27:AI27"/>
    <mergeCell ref="A28:E28"/>
    <mergeCell ref="F28:G28"/>
    <mergeCell ref="H28:I28"/>
    <mergeCell ref="J28:K28"/>
    <mergeCell ref="L28:M28"/>
    <mergeCell ref="N28:O28"/>
    <mergeCell ref="P28:Q28"/>
    <mergeCell ref="P27:Q27"/>
    <mergeCell ref="R27:S27"/>
    <mergeCell ref="U27:V27"/>
    <mergeCell ref="W27:X27"/>
    <mergeCell ref="Y27:Z27"/>
    <mergeCell ref="AA27:AB27"/>
    <mergeCell ref="A27:E27"/>
    <mergeCell ref="F27:G27"/>
    <mergeCell ref="H27:I27"/>
    <mergeCell ref="J27:K27"/>
    <mergeCell ref="L27:M27"/>
    <mergeCell ref="N27:O27"/>
    <mergeCell ref="AF28:AG28"/>
    <mergeCell ref="AH28:AI28"/>
    <mergeCell ref="U28:V28"/>
    <mergeCell ref="W26:X26"/>
    <mergeCell ref="Y26:Z26"/>
    <mergeCell ref="AA26:AB26"/>
    <mergeCell ref="AF26:AG26"/>
    <mergeCell ref="AH26:AI26"/>
    <mergeCell ref="AH25:AI25"/>
    <mergeCell ref="A26:E26"/>
    <mergeCell ref="F26:G26"/>
    <mergeCell ref="H26:I26"/>
    <mergeCell ref="J26:K26"/>
    <mergeCell ref="L26:M26"/>
    <mergeCell ref="N26:O26"/>
    <mergeCell ref="P26:Q26"/>
    <mergeCell ref="R26:S26"/>
    <mergeCell ref="U26:V26"/>
    <mergeCell ref="U25:V25"/>
    <mergeCell ref="W25:X25"/>
    <mergeCell ref="Y25:Z25"/>
    <mergeCell ref="AA25:AB25"/>
    <mergeCell ref="AF25:AG25"/>
    <mergeCell ref="A25:E25"/>
    <mergeCell ref="F25:G25"/>
    <mergeCell ref="H25:I25"/>
    <mergeCell ref="J25:K25"/>
    <mergeCell ref="L25:M25"/>
    <mergeCell ref="N25:O25"/>
    <mergeCell ref="P25:Q25"/>
    <mergeCell ref="R25:S25"/>
    <mergeCell ref="R24:S24"/>
    <mergeCell ref="A24:E24"/>
    <mergeCell ref="F24:G24"/>
    <mergeCell ref="H24:I24"/>
    <mergeCell ref="J24:K24"/>
    <mergeCell ref="L24:M24"/>
    <mergeCell ref="N24:O24"/>
    <mergeCell ref="P24:Q24"/>
    <mergeCell ref="AF24:AG24"/>
    <mergeCell ref="AH24:AI24"/>
    <mergeCell ref="U24:V24"/>
    <mergeCell ref="W24:X24"/>
    <mergeCell ref="Y24:Z24"/>
    <mergeCell ref="AA24:AB24"/>
    <mergeCell ref="AC22:AE23"/>
    <mergeCell ref="AF22:AG23"/>
    <mergeCell ref="F23:G23"/>
    <mergeCell ref="H23:I23"/>
    <mergeCell ref="J23:K23"/>
    <mergeCell ref="L23:M23"/>
    <mergeCell ref="N23:O23"/>
    <mergeCell ref="R23:S23"/>
    <mergeCell ref="U23:V23"/>
    <mergeCell ref="W23:X23"/>
    <mergeCell ref="Y23:Z23"/>
    <mergeCell ref="AC24:AE24"/>
    <mergeCell ref="A20:AA20"/>
    <mergeCell ref="A21:E23"/>
    <mergeCell ref="F21:K22"/>
    <mergeCell ref="L21:O22"/>
    <mergeCell ref="P21:AG21"/>
    <mergeCell ref="AH21:AI23"/>
    <mergeCell ref="P22:Q23"/>
    <mergeCell ref="R22:T22"/>
    <mergeCell ref="U22:Z22"/>
    <mergeCell ref="AA22:AB23"/>
    <mergeCell ref="A18:E18"/>
    <mergeCell ref="F18:G18"/>
    <mergeCell ref="H18:I18"/>
    <mergeCell ref="J18:K18"/>
    <mergeCell ref="L18:M18"/>
    <mergeCell ref="N18:O18"/>
    <mergeCell ref="P18:T18"/>
    <mergeCell ref="U18:V18"/>
    <mergeCell ref="P17:T17"/>
    <mergeCell ref="U17:V17"/>
    <mergeCell ref="A17:E17"/>
    <mergeCell ref="F17:G17"/>
    <mergeCell ref="AA16:AB16"/>
    <mergeCell ref="AD16:AE16"/>
    <mergeCell ref="AF16:AG16"/>
    <mergeCell ref="W18:X18"/>
    <mergeCell ref="Y18:Z18"/>
    <mergeCell ref="AA18:AB18"/>
    <mergeCell ref="AD18:AE18"/>
    <mergeCell ref="AF18:AG18"/>
    <mergeCell ref="AH18:AI18"/>
    <mergeCell ref="AF17:AG17"/>
    <mergeCell ref="AH17:AI17"/>
    <mergeCell ref="W17:X17"/>
    <mergeCell ref="Y17:Z17"/>
    <mergeCell ref="AA17:AB17"/>
    <mergeCell ref="AD17:AE17"/>
    <mergeCell ref="J15:K15"/>
    <mergeCell ref="L15:M15"/>
    <mergeCell ref="N15:O15"/>
    <mergeCell ref="H17:I17"/>
    <mergeCell ref="J17:K17"/>
    <mergeCell ref="L17:M17"/>
    <mergeCell ref="N17:O17"/>
    <mergeCell ref="W16:X16"/>
    <mergeCell ref="Y16:Z16"/>
    <mergeCell ref="AA14:AB14"/>
    <mergeCell ref="AD14:AE14"/>
    <mergeCell ref="AF14:AG14"/>
    <mergeCell ref="AH14:AI14"/>
    <mergeCell ref="AH16:AI16"/>
    <mergeCell ref="AF15:AG15"/>
    <mergeCell ref="AH15:AI15"/>
    <mergeCell ref="A16:E16"/>
    <mergeCell ref="F16:G16"/>
    <mergeCell ref="H16:I16"/>
    <mergeCell ref="J16:K16"/>
    <mergeCell ref="L16:M16"/>
    <mergeCell ref="N16:O16"/>
    <mergeCell ref="P16:T16"/>
    <mergeCell ref="U16:V16"/>
    <mergeCell ref="P15:T15"/>
    <mergeCell ref="U15:V15"/>
    <mergeCell ref="W15:X15"/>
    <mergeCell ref="Y15:Z15"/>
    <mergeCell ref="AA15:AB15"/>
    <mergeCell ref="AD15:AE15"/>
    <mergeCell ref="A15:E15"/>
    <mergeCell ref="F15:G15"/>
    <mergeCell ref="H15:I15"/>
    <mergeCell ref="AA11:AB11"/>
    <mergeCell ref="AD11:AE11"/>
    <mergeCell ref="AF11:AG11"/>
    <mergeCell ref="AA12:AB12"/>
    <mergeCell ref="AD12:AE12"/>
    <mergeCell ref="AF12:AG12"/>
    <mergeCell ref="AH12:AI12"/>
    <mergeCell ref="P13:T13"/>
    <mergeCell ref="Y13:Z13"/>
    <mergeCell ref="AA13:AB13"/>
    <mergeCell ref="AD13:AE13"/>
    <mergeCell ref="AF13:AG13"/>
    <mergeCell ref="AH13:AI13"/>
    <mergeCell ref="A12:E14"/>
    <mergeCell ref="F12:G14"/>
    <mergeCell ref="H12:I14"/>
    <mergeCell ref="J12:K14"/>
    <mergeCell ref="L12:M14"/>
    <mergeCell ref="N12:O14"/>
    <mergeCell ref="P12:T12"/>
    <mergeCell ref="Y12:Z12"/>
    <mergeCell ref="P14:T14"/>
    <mergeCell ref="U14:V14"/>
    <mergeCell ref="W14:X14"/>
    <mergeCell ref="Y14:Z14"/>
    <mergeCell ref="U12:V12"/>
    <mergeCell ref="W12:X12"/>
    <mergeCell ref="U13:V13"/>
    <mergeCell ref="W13:X13"/>
    <mergeCell ref="A11:E11"/>
    <mergeCell ref="F11:G11"/>
    <mergeCell ref="H11:I11"/>
    <mergeCell ref="J11:K11"/>
    <mergeCell ref="L11:M11"/>
    <mergeCell ref="N11:O11"/>
    <mergeCell ref="P11:T11"/>
    <mergeCell ref="F10:G10"/>
    <mergeCell ref="H10:I10"/>
    <mergeCell ref="J10:K10"/>
    <mergeCell ref="L10:M10"/>
    <mergeCell ref="N10:O10"/>
    <mergeCell ref="A8:E10"/>
    <mergeCell ref="F8:K9"/>
    <mergeCell ref="L8:O9"/>
    <mergeCell ref="P8:AI8"/>
    <mergeCell ref="P9:T10"/>
    <mergeCell ref="U9:X9"/>
    <mergeCell ref="Y9:AC9"/>
    <mergeCell ref="AD9:AE10"/>
    <mergeCell ref="AH11:AI11"/>
    <mergeCell ref="U11:V11"/>
    <mergeCell ref="W11:X11"/>
    <mergeCell ref="Y11:Z11"/>
    <mergeCell ref="AF9:AG10"/>
    <mergeCell ref="AH9:AI10"/>
    <mergeCell ref="A1:AI1"/>
    <mergeCell ref="A2:AI2"/>
    <mergeCell ref="A3:AA3"/>
    <mergeCell ref="AC3:AF7"/>
    <mergeCell ref="AG3:AI6"/>
    <mergeCell ref="A4:AA4"/>
    <mergeCell ref="A5:N5"/>
    <mergeCell ref="O5:AA5"/>
    <mergeCell ref="A7:AA7"/>
    <mergeCell ref="W10:X10"/>
    <mergeCell ref="Y10:Z10"/>
    <mergeCell ref="AA10:AB10"/>
    <mergeCell ref="U10:V10"/>
    <mergeCell ref="A97:E99"/>
    <mergeCell ref="F97:K98"/>
    <mergeCell ref="L97:O98"/>
    <mergeCell ref="P97:AI97"/>
    <mergeCell ref="P98:T99"/>
    <mergeCell ref="U98:X98"/>
    <mergeCell ref="Y98:AC98"/>
    <mergeCell ref="AD98:AE99"/>
    <mergeCell ref="AF98:AG99"/>
    <mergeCell ref="AH98:AI99"/>
    <mergeCell ref="F99:G99"/>
    <mergeCell ref="H99:I99"/>
    <mergeCell ref="J99:K99"/>
    <mergeCell ref="L99:M99"/>
    <mergeCell ref="N99:O99"/>
    <mergeCell ref="U99:V99"/>
    <mergeCell ref="W99:X99"/>
    <mergeCell ref="Y99:Z99"/>
    <mergeCell ref="AA99:AB99"/>
    <mergeCell ref="AH110:AI110"/>
    <mergeCell ref="A109:E109"/>
    <mergeCell ref="F109:G109"/>
    <mergeCell ref="H100:I100"/>
    <mergeCell ref="J100:K100"/>
    <mergeCell ref="L100:M100"/>
    <mergeCell ref="N100:O100"/>
    <mergeCell ref="P100:T100"/>
    <mergeCell ref="U100:V100"/>
    <mergeCell ref="W100:X100"/>
    <mergeCell ref="N103:O103"/>
    <mergeCell ref="P103:T103"/>
    <mergeCell ref="U103:V103"/>
    <mergeCell ref="W103:X103"/>
    <mergeCell ref="Y100:Z100"/>
    <mergeCell ref="AA100:AB100"/>
    <mergeCell ref="AD100:AE100"/>
    <mergeCell ref="A100:E100"/>
    <mergeCell ref="F100:G100"/>
    <mergeCell ref="A101:E101"/>
    <mergeCell ref="F101:G101"/>
    <mergeCell ref="H101:I101"/>
    <mergeCell ref="J101:K101"/>
    <mergeCell ref="L101:M101"/>
    <mergeCell ref="Y112:Z112"/>
    <mergeCell ref="AA112:AB112"/>
    <mergeCell ref="AD112:AE112"/>
    <mergeCell ref="AF112:AG112"/>
    <mergeCell ref="L110:M110"/>
    <mergeCell ref="N110:O110"/>
    <mergeCell ref="P110:T110"/>
    <mergeCell ref="U110:V110"/>
    <mergeCell ref="W110:X110"/>
    <mergeCell ref="Y110:Z110"/>
    <mergeCell ref="AA110:AB110"/>
    <mergeCell ref="AD110:AE110"/>
    <mergeCell ref="AF110:AG110"/>
    <mergeCell ref="P109:T109"/>
    <mergeCell ref="U109:V109"/>
    <mergeCell ref="W109:X109"/>
    <mergeCell ref="Y109:Z109"/>
    <mergeCell ref="AA109:AB109"/>
    <mergeCell ref="L111:M111"/>
    <mergeCell ref="N111:O111"/>
    <mergeCell ref="P111:T111"/>
    <mergeCell ref="U111:V111"/>
    <mergeCell ref="W111:X111"/>
    <mergeCell ref="A56:E56"/>
    <mergeCell ref="U59:V59"/>
    <mergeCell ref="AF58:AG58"/>
    <mergeCell ref="AH58:AI58"/>
    <mergeCell ref="AH112:AI112"/>
    <mergeCell ref="A111:E111"/>
    <mergeCell ref="F111:G111"/>
    <mergeCell ref="AD109:AE109"/>
    <mergeCell ref="AF109:AG109"/>
    <mergeCell ref="Y111:Z111"/>
    <mergeCell ref="AA111:AB111"/>
    <mergeCell ref="AD111:AE111"/>
    <mergeCell ref="H111:I111"/>
    <mergeCell ref="J111:K111"/>
    <mergeCell ref="A112:E112"/>
    <mergeCell ref="F112:G112"/>
    <mergeCell ref="H112:I112"/>
    <mergeCell ref="J112:K112"/>
    <mergeCell ref="L112:M112"/>
    <mergeCell ref="N112:O112"/>
    <mergeCell ref="P112:T112"/>
    <mergeCell ref="U112:V112"/>
    <mergeCell ref="W112:X112"/>
    <mergeCell ref="AH109:AI109"/>
    <mergeCell ref="AH113:AI113"/>
    <mergeCell ref="AF111:AG111"/>
    <mergeCell ref="AH111:AI111"/>
    <mergeCell ref="AF100:AG100"/>
    <mergeCell ref="AH100:AI100"/>
    <mergeCell ref="AH59:AI59"/>
    <mergeCell ref="AH80:AI82"/>
    <mergeCell ref="A61:AI61"/>
    <mergeCell ref="A62:AA62"/>
    <mergeCell ref="AC62:AF66"/>
    <mergeCell ref="AG62:AI65"/>
    <mergeCell ref="A63:AA63"/>
    <mergeCell ref="A64:N64"/>
    <mergeCell ref="A110:E110"/>
    <mergeCell ref="F110:G110"/>
    <mergeCell ref="H110:I110"/>
    <mergeCell ref="J110:K110"/>
    <mergeCell ref="W113:X113"/>
    <mergeCell ref="Y113:Z113"/>
    <mergeCell ref="AA113:AB113"/>
    <mergeCell ref="AD113:AE113"/>
    <mergeCell ref="AF113:AG113"/>
    <mergeCell ref="L109:M109"/>
    <mergeCell ref="N109:O109"/>
    <mergeCell ref="U71:V71"/>
    <mergeCell ref="W71:X71"/>
    <mergeCell ref="U40:V40"/>
    <mergeCell ref="W40:X40"/>
    <mergeCell ref="U41:V41"/>
    <mergeCell ref="W41:X41"/>
    <mergeCell ref="A75:E75"/>
    <mergeCell ref="F75:G75"/>
    <mergeCell ref="H75:I75"/>
    <mergeCell ref="J75:K75"/>
    <mergeCell ref="L75:M75"/>
    <mergeCell ref="N75:O75"/>
    <mergeCell ref="P75:T75"/>
    <mergeCell ref="U75:V75"/>
    <mergeCell ref="W75:X75"/>
    <mergeCell ref="P42:T42"/>
    <mergeCell ref="U42:V42"/>
    <mergeCell ref="W42:X42"/>
    <mergeCell ref="N44:O44"/>
    <mergeCell ref="P44:T44"/>
    <mergeCell ref="F52:G52"/>
    <mergeCell ref="H52:I52"/>
    <mergeCell ref="J52:K52"/>
    <mergeCell ref="L52:M52"/>
    <mergeCell ref="Y75:Z75"/>
    <mergeCell ref="AA75:AB75"/>
    <mergeCell ref="AD75:AE75"/>
    <mergeCell ref="AF75:AG75"/>
    <mergeCell ref="AH75:AI75"/>
    <mergeCell ref="A86:E86"/>
    <mergeCell ref="F86:G86"/>
    <mergeCell ref="H86:I86"/>
    <mergeCell ref="J86:K86"/>
    <mergeCell ref="L86:M86"/>
    <mergeCell ref="N86:O86"/>
    <mergeCell ref="P86:Q86"/>
    <mergeCell ref="R86:S86"/>
    <mergeCell ref="U86:V86"/>
    <mergeCell ref="W86:X86"/>
    <mergeCell ref="Y86:Z86"/>
    <mergeCell ref="AA86:AB86"/>
    <mergeCell ref="AC86:AE86"/>
    <mergeCell ref="AF86:AG86"/>
    <mergeCell ref="AH86:AI86"/>
    <mergeCell ref="Y76:Z76"/>
    <mergeCell ref="AA76:AB76"/>
    <mergeCell ref="AD76:AE76"/>
    <mergeCell ref="AF76:AG76"/>
  </mergeCells>
  <pageMargins left="0.7" right="0.7" top="0.75" bottom="0.75" header="0.3" footer="0.3"/>
  <pageSetup paperSize="9" scale="48" orientation="landscape" horizontalDpi="360" verticalDpi="360" r:id="rId1"/>
  <rowBreaks count="7" manualBreakCount="7">
    <brk id="18" max="34" man="1"/>
    <brk id="29" max="16383" man="1"/>
    <brk id="47" max="34" man="1"/>
    <brk id="59" max="34" man="1"/>
    <brk id="77" max="34" man="1"/>
    <brk id="88" max="34" man="1"/>
    <brk id="104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0"/>
  <sheetViews>
    <sheetView topLeftCell="B1" zoomScale="60" zoomScaleNormal="60" workbookViewId="0">
      <selection activeCell="S21" sqref="S21"/>
    </sheetView>
  </sheetViews>
  <sheetFormatPr defaultColWidth="9.140625" defaultRowHeight="15" x14ac:dyDescent="0.25"/>
  <cols>
    <col min="1" max="1" width="12.28515625" style="104" customWidth="1"/>
    <col min="2" max="2" width="10.85546875" style="104" customWidth="1"/>
    <col min="3" max="3" width="7.7109375" style="104" customWidth="1"/>
    <col min="4" max="4" width="26.85546875" style="104" customWidth="1"/>
    <col min="5" max="5" width="39" style="104" customWidth="1"/>
    <col min="6" max="14" width="18.85546875" style="104" customWidth="1"/>
    <col min="15" max="15" width="25.42578125" style="104" customWidth="1"/>
    <col min="16" max="16" width="26" style="104" customWidth="1"/>
    <col min="17" max="16384" width="9.140625" style="104"/>
  </cols>
  <sheetData>
    <row r="1" spans="1:16" ht="78.75" customHeight="1" thickBot="1" x14ac:dyDescent="0.3">
      <c r="A1" s="349" t="s">
        <v>199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1"/>
    </row>
    <row r="2" spans="1:16" ht="50.25" customHeight="1" thickBot="1" x14ac:dyDescent="0.3">
      <c r="A2" s="352" t="s">
        <v>169</v>
      </c>
      <c r="B2" s="353"/>
      <c r="C2" s="354"/>
      <c r="D2" s="358" t="s">
        <v>182</v>
      </c>
      <c r="E2" s="360" t="s">
        <v>179</v>
      </c>
      <c r="F2" s="362" t="s">
        <v>183</v>
      </c>
      <c r="G2" s="363"/>
      <c r="H2" s="364"/>
      <c r="I2" s="362" t="s">
        <v>184</v>
      </c>
      <c r="J2" s="363"/>
      <c r="K2" s="364"/>
      <c r="L2" s="362" t="s">
        <v>185</v>
      </c>
      <c r="M2" s="363"/>
      <c r="N2" s="364"/>
      <c r="O2" s="365" t="s">
        <v>180</v>
      </c>
      <c r="P2" s="367" t="s">
        <v>181</v>
      </c>
    </row>
    <row r="3" spans="1:16" ht="70.5" customHeight="1" thickBot="1" x14ac:dyDescent="0.3">
      <c r="A3" s="355"/>
      <c r="B3" s="356"/>
      <c r="C3" s="357"/>
      <c r="D3" s="359"/>
      <c r="E3" s="361"/>
      <c r="F3" s="130" t="s">
        <v>170</v>
      </c>
      <c r="G3" s="106" t="s">
        <v>171</v>
      </c>
      <c r="H3" s="107" t="s">
        <v>172</v>
      </c>
      <c r="I3" s="105" t="s">
        <v>170</v>
      </c>
      <c r="J3" s="106" t="s">
        <v>171</v>
      </c>
      <c r="K3" s="107" t="s">
        <v>172</v>
      </c>
      <c r="L3" s="105" t="s">
        <v>170</v>
      </c>
      <c r="M3" s="106" t="s">
        <v>171</v>
      </c>
      <c r="N3" s="107" t="s">
        <v>172</v>
      </c>
      <c r="O3" s="366"/>
      <c r="P3" s="368"/>
    </row>
    <row r="4" spans="1:16" ht="27" customHeight="1" x14ac:dyDescent="0.25">
      <c r="A4" s="331" t="s">
        <v>173</v>
      </c>
      <c r="B4" s="332"/>
      <c r="C4" s="333"/>
      <c r="D4" s="346"/>
      <c r="E4" s="128"/>
      <c r="F4" s="108"/>
      <c r="G4" s="109"/>
      <c r="H4" s="110"/>
      <c r="I4" s="111"/>
      <c r="J4" s="109"/>
      <c r="K4" s="110"/>
      <c r="L4" s="108"/>
      <c r="M4" s="109"/>
      <c r="N4" s="112"/>
      <c r="O4" s="112">
        <f t="shared" ref="O4:O39" si="0">F4*G4*H4+I4*J4*K4+L4*M4*N4</f>
        <v>0</v>
      </c>
      <c r="P4" s="343">
        <f>O4+O5+O9+O6+O7+O8</f>
        <v>0</v>
      </c>
    </row>
    <row r="5" spans="1:16" ht="23.25" customHeight="1" x14ac:dyDescent="0.25">
      <c r="A5" s="334"/>
      <c r="B5" s="335"/>
      <c r="C5" s="336"/>
      <c r="D5" s="347"/>
      <c r="E5" s="128"/>
      <c r="F5" s="113"/>
      <c r="G5" s="114"/>
      <c r="H5" s="115"/>
      <c r="I5" s="116"/>
      <c r="J5" s="114"/>
      <c r="K5" s="115"/>
      <c r="L5" s="113"/>
      <c r="M5" s="114"/>
      <c r="N5" s="117"/>
      <c r="O5" s="131">
        <f t="shared" si="0"/>
        <v>0</v>
      </c>
      <c r="P5" s="344"/>
    </row>
    <row r="6" spans="1:16" ht="25.5" customHeight="1" x14ac:dyDescent="0.25">
      <c r="A6" s="334"/>
      <c r="B6" s="335"/>
      <c r="C6" s="336"/>
      <c r="D6" s="347"/>
      <c r="E6" s="128"/>
      <c r="F6" s="113"/>
      <c r="G6" s="114"/>
      <c r="H6" s="115"/>
      <c r="I6" s="116"/>
      <c r="J6" s="114"/>
      <c r="K6" s="115"/>
      <c r="L6" s="113"/>
      <c r="M6" s="114"/>
      <c r="N6" s="117"/>
      <c r="O6" s="131">
        <f t="shared" si="0"/>
        <v>0</v>
      </c>
      <c r="P6" s="344"/>
    </row>
    <row r="7" spans="1:16" ht="26.25" customHeight="1" x14ac:dyDescent="0.25">
      <c r="A7" s="334"/>
      <c r="B7" s="335"/>
      <c r="C7" s="336"/>
      <c r="D7" s="347"/>
      <c r="E7" s="128"/>
      <c r="F7" s="113"/>
      <c r="G7" s="114"/>
      <c r="H7" s="115"/>
      <c r="I7" s="116"/>
      <c r="J7" s="114"/>
      <c r="K7" s="115"/>
      <c r="L7" s="113"/>
      <c r="M7" s="114"/>
      <c r="N7" s="117"/>
      <c r="O7" s="131">
        <f t="shared" si="0"/>
        <v>0</v>
      </c>
      <c r="P7" s="344"/>
    </row>
    <row r="8" spans="1:16" ht="26.25" customHeight="1" x14ac:dyDescent="0.25">
      <c r="A8" s="334"/>
      <c r="B8" s="335"/>
      <c r="C8" s="336"/>
      <c r="D8" s="347"/>
      <c r="E8" s="128"/>
      <c r="F8" s="113"/>
      <c r="G8" s="114"/>
      <c r="H8" s="115"/>
      <c r="I8" s="116"/>
      <c r="J8" s="114"/>
      <c r="K8" s="115"/>
      <c r="L8" s="113"/>
      <c r="M8" s="114"/>
      <c r="N8" s="117"/>
      <c r="O8" s="131">
        <f t="shared" si="0"/>
        <v>0</v>
      </c>
      <c r="P8" s="344"/>
    </row>
    <row r="9" spans="1:16" ht="24.75" customHeight="1" thickBot="1" x14ac:dyDescent="0.3">
      <c r="A9" s="337"/>
      <c r="B9" s="338"/>
      <c r="C9" s="339"/>
      <c r="D9" s="348"/>
      <c r="E9" s="129"/>
      <c r="F9" s="118"/>
      <c r="G9" s="119"/>
      <c r="H9" s="120"/>
      <c r="I9" s="121"/>
      <c r="J9" s="119"/>
      <c r="K9" s="120"/>
      <c r="L9" s="118"/>
      <c r="M9" s="119"/>
      <c r="N9" s="122"/>
      <c r="O9" s="132">
        <f t="shared" si="0"/>
        <v>0</v>
      </c>
      <c r="P9" s="345"/>
    </row>
    <row r="10" spans="1:16" ht="27.75" customHeight="1" x14ac:dyDescent="0.25">
      <c r="A10" s="331" t="s">
        <v>196</v>
      </c>
      <c r="B10" s="332"/>
      <c r="C10" s="333"/>
      <c r="D10" s="340"/>
      <c r="E10" s="127"/>
      <c r="F10" s="108"/>
      <c r="G10" s="109"/>
      <c r="H10" s="110"/>
      <c r="I10" s="111"/>
      <c r="J10" s="109"/>
      <c r="K10" s="110"/>
      <c r="L10" s="108"/>
      <c r="M10" s="109"/>
      <c r="N10" s="112"/>
      <c r="O10" s="112">
        <f t="shared" si="0"/>
        <v>0</v>
      </c>
      <c r="P10" s="343">
        <f>O10+O11+O15+O12+O13+O14</f>
        <v>0</v>
      </c>
    </row>
    <row r="11" spans="1:16" ht="25.5" customHeight="1" x14ac:dyDescent="0.25">
      <c r="A11" s="334"/>
      <c r="B11" s="335"/>
      <c r="C11" s="336"/>
      <c r="D11" s="341"/>
      <c r="E11" s="128"/>
      <c r="F11" s="113"/>
      <c r="G11" s="114"/>
      <c r="H11" s="115"/>
      <c r="I11" s="116"/>
      <c r="J11" s="114"/>
      <c r="K11" s="115"/>
      <c r="L11" s="113"/>
      <c r="M11" s="114"/>
      <c r="N11" s="117"/>
      <c r="O11" s="131">
        <f t="shared" si="0"/>
        <v>0</v>
      </c>
      <c r="P11" s="344"/>
    </row>
    <row r="12" spans="1:16" ht="27" customHeight="1" x14ac:dyDescent="0.25">
      <c r="A12" s="334"/>
      <c r="B12" s="335"/>
      <c r="C12" s="336"/>
      <c r="D12" s="341"/>
      <c r="E12" s="128"/>
      <c r="F12" s="113"/>
      <c r="G12" s="114"/>
      <c r="H12" s="115"/>
      <c r="I12" s="116"/>
      <c r="J12" s="114"/>
      <c r="K12" s="115"/>
      <c r="L12" s="113"/>
      <c r="M12" s="114"/>
      <c r="N12" s="117"/>
      <c r="O12" s="131">
        <f t="shared" si="0"/>
        <v>0</v>
      </c>
      <c r="P12" s="344"/>
    </row>
    <row r="13" spans="1:16" ht="29.25" customHeight="1" x14ac:dyDescent="0.25">
      <c r="A13" s="334"/>
      <c r="B13" s="335"/>
      <c r="C13" s="336"/>
      <c r="D13" s="341"/>
      <c r="E13" s="128"/>
      <c r="F13" s="113"/>
      <c r="G13" s="114"/>
      <c r="H13" s="115"/>
      <c r="I13" s="116"/>
      <c r="J13" s="114"/>
      <c r="K13" s="115"/>
      <c r="L13" s="113"/>
      <c r="M13" s="114"/>
      <c r="N13" s="117"/>
      <c r="O13" s="131">
        <f t="shared" si="0"/>
        <v>0</v>
      </c>
      <c r="P13" s="344"/>
    </row>
    <row r="14" spans="1:16" ht="24.75" customHeight="1" x14ac:dyDescent="0.25">
      <c r="A14" s="334"/>
      <c r="B14" s="335"/>
      <c r="C14" s="336"/>
      <c r="D14" s="341"/>
      <c r="E14" s="128"/>
      <c r="F14" s="113"/>
      <c r="G14" s="114"/>
      <c r="H14" s="115"/>
      <c r="I14" s="116"/>
      <c r="J14" s="114"/>
      <c r="K14" s="115"/>
      <c r="L14" s="113"/>
      <c r="M14" s="114"/>
      <c r="N14" s="117"/>
      <c r="O14" s="131">
        <f t="shared" si="0"/>
        <v>0</v>
      </c>
      <c r="P14" s="344"/>
    </row>
    <row r="15" spans="1:16" ht="25.5" customHeight="1" thickBot="1" x14ac:dyDescent="0.3">
      <c r="A15" s="337"/>
      <c r="B15" s="338"/>
      <c r="C15" s="339"/>
      <c r="D15" s="342"/>
      <c r="E15" s="129"/>
      <c r="F15" s="118"/>
      <c r="G15" s="119"/>
      <c r="H15" s="120"/>
      <c r="I15" s="121"/>
      <c r="J15" s="119"/>
      <c r="K15" s="120"/>
      <c r="L15" s="118"/>
      <c r="M15" s="119"/>
      <c r="N15" s="122"/>
      <c r="O15" s="132">
        <f t="shared" si="0"/>
        <v>0</v>
      </c>
      <c r="P15" s="345"/>
    </row>
    <row r="16" spans="1:16" ht="28.5" customHeight="1" x14ac:dyDescent="0.25">
      <c r="A16" s="331" t="s">
        <v>174</v>
      </c>
      <c r="B16" s="332"/>
      <c r="C16" s="333"/>
      <c r="D16" s="340">
        <v>22662</v>
      </c>
      <c r="E16" s="153" t="s">
        <v>200</v>
      </c>
      <c r="F16" s="138">
        <v>25</v>
      </c>
      <c r="G16" s="139">
        <v>18</v>
      </c>
      <c r="H16" s="140">
        <v>3</v>
      </c>
      <c r="I16" s="141"/>
      <c r="J16" s="139"/>
      <c r="K16" s="140"/>
      <c r="L16" s="138">
        <v>25</v>
      </c>
      <c r="M16" s="139">
        <v>16</v>
      </c>
      <c r="N16" s="142">
        <v>3</v>
      </c>
      <c r="O16" s="112">
        <f t="shared" si="0"/>
        <v>2550</v>
      </c>
      <c r="P16" s="343">
        <f>O16+O17+O21+O18+O19+O20</f>
        <v>20682</v>
      </c>
    </row>
    <row r="17" spans="1:16" ht="24.75" customHeight="1" x14ac:dyDescent="0.25">
      <c r="A17" s="334"/>
      <c r="B17" s="335"/>
      <c r="C17" s="336"/>
      <c r="D17" s="341"/>
      <c r="E17" s="154" t="s">
        <v>201</v>
      </c>
      <c r="F17" s="143"/>
      <c r="G17" s="144"/>
      <c r="H17" s="145"/>
      <c r="I17" s="146">
        <v>16</v>
      </c>
      <c r="J17" s="144">
        <v>12</v>
      </c>
      <c r="K17" s="145">
        <v>3</v>
      </c>
      <c r="L17" s="143">
        <v>18</v>
      </c>
      <c r="M17" s="144">
        <v>16</v>
      </c>
      <c r="N17" s="147">
        <v>3</v>
      </c>
      <c r="O17" s="131">
        <f t="shared" si="0"/>
        <v>1440</v>
      </c>
      <c r="P17" s="344"/>
    </row>
    <row r="18" spans="1:16" ht="30" customHeight="1" x14ac:dyDescent="0.25">
      <c r="A18" s="334"/>
      <c r="B18" s="335"/>
      <c r="C18" s="336"/>
      <c r="D18" s="341"/>
      <c r="E18" s="154" t="s">
        <v>202</v>
      </c>
      <c r="F18" s="143"/>
      <c r="G18" s="144"/>
      <c r="H18" s="145"/>
      <c r="I18" s="146">
        <v>75</v>
      </c>
      <c r="J18" s="144">
        <v>12</v>
      </c>
      <c r="K18" s="145">
        <v>9</v>
      </c>
      <c r="L18" s="143"/>
      <c r="M18" s="144"/>
      <c r="N18" s="147"/>
      <c r="O18" s="131">
        <f t="shared" si="0"/>
        <v>8100</v>
      </c>
      <c r="P18" s="344"/>
    </row>
    <row r="19" spans="1:16" ht="26.25" customHeight="1" x14ac:dyDescent="0.25">
      <c r="A19" s="334"/>
      <c r="B19" s="335"/>
      <c r="C19" s="336"/>
      <c r="D19" s="341"/>
      <c r="E19" s="154" t="s">
        <v>203</v>
      </c>
      <c r="F19" s="143">
        <v>45</v>
      </c>
      <c r="G19" s="144">
        <v>18</v>
      </c>
      <c r="H19" s="145">
        <v>3</v>
      </c>
      <c r="I19" s="146"/>
      <c r="J19" s="144"/>
      <c r="K19" s="145"/>
      <c r="L19" s="143">
        <v>48</v>
      </c>
      <c r="M19" s="144">
        <v>16</v>
      </c>
      <c r="N19" s="147">
        <v>3</v>
      </c>
      <c r="O19" s="131">
        <f t="shared" si="0"/>
        <v>4734</v>
      </c>
      <c r="P19" s="344"/>
    </row>
    <row r="20" spans="1:16" ht="27.75" customHeight="1" x14ac:dyDescent="0.25">
      <c r="A20" s="334"/>
      <c r="B20" s="335"/>
      <c r="C20" s="336"/>
      <c r="D20" s="341"/>
      <c r="E20" s="154" t="s">
        <v>204</v>
      </c>
      <c r="F20" s="143">
        <v>20</v>
      </c>
      <c r="G20" s="144">
        <v>18</v>
      </c>
      <c r="H20" s="145">
        <v>3</v>
      </c>
      <c r="I20" s="146"/>
      <c r="J20" s="144"/>
      <c r="K20" s="145"/>
      <c r="L20" s="143">
        <v>26</v>
      </c>
      <c r="M20" s="144">
        <v>16</v>
      </c>
      <c r="N20" s="147">
        <v>3</v>
      </c>
      <c r="O20" s="131">
        <f t="shared" si="0"/>
        <v>2328</v>
      </c>
      <c r="P20" s="344"/>
    </row>
    <row r="21" spans="1:16" ht="26.25" customHeight="1" thickBot="1" x14ac:dyDescent="0.3">
      <c r="A21" s="337"/>
      <c r="B21" s="338"/>
      <c r="C21" s="339"/>
      <c r="D21" s="342"/>
      <c r="E21" s="155" t="s">
        <v>205</v>
      </c>
      <c r="F21" s="148">
        <v>15</v>
      </c>
      <c r="G21" s="149">
        <v>18</v>
      </c>
      <c r="H21" s="150">
        <v>3</v>
      </c>
      <c r="I21" s="151"/>
      <c r="J21" s="149"/>
      <c r="K21" s="150"/>
      <c r="L21" s="148">
        <v>15</v>
      </c>
      <c r="M21" s="149">
        <v>16</v>
      </c>
      <c r="N21" s="152">
        <v>3</v>
      </c>
      <c r="O21" s="132">
        <f t="shared" si="0"/>
        <v>1530</v>
      </c>
      <c r="P21" s="345"/>
    </row>
    <row r="22" spans="1:16" ht="29.25" customHeight="1" x14ac:dyDescent="0.25">
      <c r="A22" s="331" t="s">
        <v>175</v>
      </c>
      <c r="B22" s="332"/>
      <c r="C22" s="333"/>
      <c r="D22" s="340"/>
      <c r="E22" s="127"/>
      <c r="F22" s="108"/>
      <c r="G22" s="109"/>
      <c r="H22" s="110"/>
      <c r="I22" s="111"/>
      <c r="J22" s="109"/>
      <c r="K22" s="110"/>
      <c r="L22" s="108"/>
      <c r="M22" s="109"/>
      <c r="N22" s="112"/>
      <c r="O22" s="112">
        <f t="shared" si="0"/>
        <v>0</v>
      </c>
      <c r="P22" s="343">
        <f>O22+O23+O27+O24+O25+O26</f>
        <v>0</v>
      </c>
    </row>
    <row r="23" spans="1:16" ht="33.75" customHeight="1" x14ac:dyDescent="0.25">
      <c r="A23" s="334"/>
      <c r="B23" s="335"/>
      <c r="C23" s="336"/>
      <c r="D23" s="341"/>
      <c r="E23" s="128"/>
      <c r="F23" s="113"/>
      <c r="G23" s="114"/>
      <c r="H23" s="115"/>
      <c r="I23" s="116"/>
      <c r="J23" s="114"/>
      <c r="K23" s="115"/>
      <c r="L23" s="113"/>
      <c r="M23" s="114"/>
      <c r="N23" s="117"/>
      <c r="O23" s="131">
        <f t="shared" si="0"/>
        <v>0</v>
      </c>
      <c r="P23" s="344"/>
    </row>
    <row r="24" spans="1:16" ht="30" customHeight="1" x14ac:dyDescent="0.25">
      <c r="A24" s="334"/>
      <c r="B24" s="335"/>
      <c r="C24" s="336"/>
      <c r="D24" s="341"/>
      <c r="E24" s="128"/>
      <c r="F24" s="113"/>
      <c r="G24" s="114"/>
      <c r="H24" s="115"/>
      <c r="I24" s="116"/>
      <c r="J24" s="114"/>
      <c r="K24" s="115"/>
      <c r="L24" s="113"/>
      <c r="M24" s="114"/>
      <c r="N24" s="117"/>
      <c r="O24" s="131">
        <f t="shared" si="0"/>
        <v>0</v>
      </c>
      <c r="P24" s="344"/>
    </row>
    <row r="25" spans="1:16" ht="28.5" customHeight="1" x14ac:dyDescent="0.25">
      <c r="A25" s="334"/>
      <c r="B25" s="335"/>
      <c r="C25" s="336"/>
      <c r="D25" s="341"/>
      <c r="E25" s="128"/>
      <c r="F25" s="113"/>
      <c r="G25" s="114"/>
      <c r="H25" s="115"/>
      <c r="I25" s="116"/>
      <c r="J25" s="114"/>
      <c r="K25" s="115"/>
      <c r="L25" s="113"/>
      <c r="M25" s="114"/>
      <c r="N25" s="117"/>
      <c r="O25" s="131">
        <f t="shared" si="0"/>
        <v>0</v>
      </c>
      <c r="P25" s="344"/>
    </row>
    <row r="26" spans="1:16" ht="30" customHeight="1" x14ac:dyDescent="0.25">
      <c r="A26" s="334"/>
      <c r="B26" s="335"/>
      <c r="C26" s="336"/>
      <c r="D26" s="341"/>
      <c r="E26" s="128"/>
      <c r="F26" s="113"/>
      <c r="G26" s="114"/>
      <c r="H26" s="115"/>
      <c r="I26" s="116"/>
      <c r="J26" s="114"/>
      <c r="K26" s="115"/>
      <c r="L26" s="113"/>
      <c r="M26" s="114"/>
      <c r="N26" s="117"/>
      <c r="O26" s="131">
        <f t="shared" si="0"/>
        <v>0</v>
      </c>
      <c r="P26" s="344"/>
    </row>
    <row r="27" spans="1:16" ht="33" customHeight="1" thickBot="1" x14ac:dyDescent="0.3">
      <c r="A27" s="337"/>
      <c r="B27" s="338"/>
      <c r="C27" s="339"/>
      <c r="D27" s="342"/>
      <c r="E27" s="129"/>
      <c r="F27" s="118"/>
      <c r="G27" s="119"/>
      <c r="H27" s="120"/>
      <c r="I27" s="121"/>
      <c r="J27" s="119"/>
      <c r="K27" s="120"/>
      <c r="L27" s="118"/>
      <c r="M27" s="119"/>
      <c r="N27" s="122"/>
      <c r="O27" s="131">
        <f t="shared" si="0"/>
        <v>0</v>
      </c>
      <c r="P27" s="345"/>
    </row>
    <row r="28" spans="1:16" ht="29.25" customHeight="1" x14ac:dyDescent="0.25">
      <c r="A28" s="331" t="s">
        <v>176</v>
      </c>
      <c r="B28" s="332"/>
      <c r="C28" s="333"/>
      <c r="D28" s="340"/>
      <c r="E28" s="127"/>
      <c r="F28" s="108"/>
      <c r="G28" s="109"/>
      <c r="H28" s="110"/>
      <c r="I28" s="111"/>
      <c r="J28" s="109"/>
      <c r="K28" s="110"/>
      <c r="L28" s="108"/>
      <c r="M28" s="109"/>
      <c r="N28" s="112"/>
      <c r="O28" s="131">
        <f t="shared" si="0"/>
        <v>0</v>
      </c>
      <c r="P28" s="343">
        <f>O28+O29+O33+O30+O31+O32</f>
        <v>0</v>
      </c>
    </row>
    <row r="29" spans="1:16" ht="30.75" customHeight="1" x14ac:dyDescent="0.25">
      <c r="A29" s="334"/>
      <c r="B29" s="335"/>
      <c r="C29" s="336"/>
      <c r="D29" s="341"/>
      <c r="E29" s="128"/>
      <c r="F29" s="113"/>
      <c r="G29" s="114"/>
      <c r="H29" s="115"/>
      <c r="I29" s="116"/>
      <c r="J29" s="114"/>
      <c r="K29" s="115"/>
      <c r="L29" s="113"/>
      <c r="M29" s="114"/>
      <c r="N29" s="117"/>
      <c r="O29" s="131">
        <f t="shared" si="0"/>
        <v>0</v>
      </c>
      <c r="P29" s="344"/>
    </row>
    <row r="30" spans="1:16" ht="31.5" customHeight="1" x14ac:dyDescent="0.25">
      <c r="A30" s="334"/>
      <c r="B30" s="335"/>
      <c r="C30" s="336"/>
      <c r="D30" s="341"/>
      <c r="E30" s="128"/>
      <c r="F30" s="113"/>
      <c r="G30" s="114"/>
      <c r="H30" s="115"/>
      <c r="I30" s="116"/>
      <c r="J30" s="114"/>
      <c r="K30" s="115"/>
      <c r="L30" s="113"/>
      <c r="M30" s="114"/>
      <c r="N30" s="117"/>
      <c r="O30" s="131">
        <f t="shared" si="0"/>
        <v>0</v>
      </c>
      <c r="P30" s="344"/>
    </row>
    <row r="31" spans="1:16" ht="31.5" customHeight="1" x14ac:dyDescent="0.25">
      <c r="A31" s="334"/>
      <c r="B31" s="335"/>
      <c r="C31" s="336"/>
      <c r="D31" s="341"/>
      <c r="E31" s="128"/>
      <c r="F31" s="113"/>
      <c r="G31" s="114"/>
      <c r="H31" s="115"/>
      <c r="I31" s="116"/>
      <c r="J31" s="114"/>
      <c r="K31" s="115"/>
      <c r="L31" s="113"/>
      <c r="M31" s="114"/>
      <c r="N31" s="117"/>
      <c r="O31" s="131">
        <f t="shared" si="0"/>
        <v>0</v>
      </c>
      <c r="P31" s="344"/>
    </row>
    <row r="32" spans="1:16" ht="33" customHeight="1" x14ac:dyDescent="0.25">
      <c r="A32" s="334"/>
      <c r="B32" s="335"/>
      <c r="C32" s="336"/>
      <c r="D32" s="341"/>
      <c r="E32" s="128"/>
      <c r="F32" s="113"/>
      <c r="G32" s="114"/>
      <c r="H32" s="115"/>
      <c r="I32" s="116"/>
      <c r="J32" s="114"/>
      <c r="K32" s="115"/>
      <c r="L32" s="113"/>
      <c r="M32" s="114"/>
      <c r="N32" s="117"/>
      <c r="O32" s="131">
        <f t="shared" si="0"/>
        <v>0</v>
      </c>
      <c r="P32" s="344"/>
    </row>
    <row r="33" spans="1:16" ht="34.5" customHeight="1" thickBot="1" x14ac:dyDescent="0.3">
      <c r="A33" s="337"/>
      <c r="B33" s="338"/>
      <c r="C33" s="339"/>
      <c r="D33" s="342"/>
      <c r="E33" s="129"/>
      <c r="F33" s="118"/>
      <c r="G33" s="119"/>
      <c r="H33" s="120"/>
      <c r="I33" s="121"/>
      <c r="J33" s="119"/>
      <c r="K33" s="120"/>
      <c r="L33" s="118"/>
      <c r="M33" s="119"/>
      <c r="N33" s="122"/>
      <c r="O33" s="131">
        <f t="shared" si="0"/>
        <v>0</v>
      </c>
      <c r="P33" s="345"/>
    </row>
    <row r="34" spans="1:16" ht="26.25" customHeight="1" x14ac:dyDescent="0.25">
      <c r="A34" s="331" t="s">
        <v>177</v>
      </c>
      <c r="B34" s="332"/>
      <c r="C34" s="333"/>
      <c r="D34" s="340"/>
      <c r="E34" s="127"/>
      <c r="F34" s="108"/>
      <c r="G34" s="109"/>
      <c r="H34" s="110"/>
      <c r="I34" s="111"/>
      <c r="J34" s="109"/>
      <c r="K34" s="110"/>
      <c r="L34" s="108"/>
      <c r="M34" s="109"/>
      <c r="N34" s="112"/>
      <c r="O34" s="131">
        <f t="shared" si="0"/>
        <v>0</v>
      </c>
      <c r="P34" s="343">
        <f>O34+O35+O39+O36+O37+O38</f>
        <v>0</v>
      </c>
    </row>
    <row r="35" spans="1:16" ht="29.25" customHeight="1" x14ac:dyDescent="0.25">
      <c r="A35" s="334"/>
      <c r="B35" s="335"/>
      <c r="C35" s="336"/>
      <c r="D35" s="341"/>
      <c r="E35" s="128"/>
      <c r="F35" s="113"/>
      <c r="G35" s="114"/>
      <c r="H35" s="115"/>
      <c r="I35" s="116"/>
      <c r="J35" s="114"/>
      <c r="K35" s="115"/>
      <c r="L35" s="113"/>
      <c r="M35" s="114"/>
      <c r="N35" s="117"/>
      <c r="O35" s="131">
        <f t="shared" si="0"/>
        <v>0</v>
      </c>
      <c r="P35" s="344"/>
    </row>
    <row r="36" spans="1:16" ht="27.75" customHeight="1" x14ac:dyDescent="0.25">
      <c r="A36" s="334"/>
      <c r="B36" s="335"/>
      <c r="C36" s="336"/>
      <c r="D36" s="341"/>
      <c r="E36" s="128"/>
      <c r="F36" s="113"/>
      <c r="G36" s="114"/>
      <c r="H36" s="115"/>
      <c r="I36" s="116"/>
      <c r="J36" s="114"/>
      <c r="K36" s="115"/>
      <c r="L36" s="113"/>
      <c r="M36" s="114"/>
      <c r="N36" s="117"/>
      <c r="O36" s="131">
        <f t="shared" si="0"/>
        <v>0</v>
      </c>
      <c r="P36" s="344"/>
    </row>
    <row r="37" spans="1:16" ht="30.75" customHeight="1" x14ac:dyDescent="0.25">
      <c r="A37" s="334"/>
      <c r="B37" s="335"/>
      <c r="C37" s="336"/>
      <c r="D37" s="341"/>
      <c r="E37" s="128"/>
      <c r="F37" s="113"/>
      <c r="G37" s="114"/>
      <c r="H37" s="115"/>
      <c r="I37" s="116"/>
      <c r="J37" s="114"/>
      <c r="K37" s="115"/>
      <c r="L37" s="113"/>
      <c r="M37" s="114"/>
      <c r="N37" s="117"/>
      <c r="O37" s="131">
        <f t="shared" si="0"/>
        <v>0</v>
      </c>
      <c r="P37" s="344"/>
    </row>
    <row r="38" spans="1:16" ht="30.75" customHeight="1" x14ac:dyDescent="0.25">
      <c r="A38" s="334"/>
      <c r="B38" s="335"/>
      <c r="C38" s="336"/>
      <c r="D38" s="341"/>
      <c r="E38" s="128"/>
      <c r="F38" s="113"/>
      <c r="G38" s="114"/>
      <c r="H38" s="115"/>
      <c r="I38" s="116"/>
      <c r="J38" s="114"/>
      <c r="K38" s="115"/>
      <c r="L38" s="113"/>
      <c r="M38" s="114"/>
      <c r="N38" s="117"/>
      <c r="O38" s="131">
        <f t="shared" si="0"/>
        <v>0</v>
      </c>
      <c r="P38" s="344"/>
    </row>
    <row r="39" spans="1:16" ht="27" customHeight="1" thickBot="1" x14ac:dyDescent="0.3">
      <c r="A39" s="337"/>
      <c r="B39" s="338"/>
      <c r="C39" s="339"/>
      <c r="D39" s="342"/>
      <c r="E39" s="129"/>
      <c r="F39" s="118"/>
      <c r="G39" s="119"/>
      <c r="H39" s="120"/>
      <c r="I39" s="121"/>
      <c r="J39" s="119"/>
      <c r="K39" s="120"/>
      <c r="L39" s="118"/>
      <c r="M39" s="119"/>
      <c r="N39" s="122"/>
      <c r="O39" s="131">
        <f t="shared" si="0"/>
        <v>0</v>
      </c>
      <c r="P39" s="345"/>
    </row>
    <row r="40" spans="1:16" ht="27.75" x14ac:dyDescent="0.4"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4"/>
    </row>
  </sheetData>
  <sheetProtection selectLockedCells="1"/>
  <mergeCells count="27">
    <mergeCell ref="A1:P1"/>
    <mergeCell ref="A2:C3"/>
    <mergeCell ref="D2:D3"/>
    <mergeCell ref="E2:E3"/>
    <mergeCell ref="F2:H2"/>
    <mergeCell ref="I2:K2"/>
    <mergeCell ref="L2:N2"/>
    <mergeCell ref="O2:O3"/>
    <mergeCell ref="P2:P3"/>
    <mergeCell ref="A4:C9"/>
    <mergeCell ref="D4:D9"/>
    <mergeCell ref="P4:P9"/>
    <mergeCell ref="A10:C15"/>
    <mergeCell ref="D10:D15"/>
    <mergeCell ref="P10:P15"/>
    <mergeCell ref="A16:C21"/>
    <mergeCell ref="D16:D21"/>
    <mergeCell ref="P16:P21"/>
    <mergeCell ref="A22:C27"/>
    <mergeCell ref="D22:D27"/>
    <mergeCell ref="P22:P27"/>
    <mergeCell ref="A28:C33"/>
    <mergeCell ref="D28:D33"/>
    <mergeCell ref="P28:P33"/>
    <mergeCell ref="A34:C39"/>
    <mergeCell ref="D34:D39"/>
    <mergeCell ref="P34:P39"/>
  </mergeCells>
  <conditionalFormatting sqref="F16:H21 I16:N27">
    <cfRule type="containsBlanks" dxfId="6" priority="7">
      <formula>LEN(TRIM(F16))=0</formula>
    </cfRule>
  </conditionalFormatting>
  <conditionalFormatting sqref="H22:H27">
    <cfRule type="containsBlanks" dxfId="5" priority="6">
      <formula>LEN(TRIM(H22))=0</formula>
    </cfRule>
  </conditionalFormatting>
  <conditionalFormatting sqref="F22:G27">
    <cfRule type="containsBlanks" dxfId="4" priority="5">
      <formula>LEN(TRIM(F22))=0</formula>
    </cfRule>
  </conditionalFormatting>
  <conditionalFormatting sqref="F4:P4 F5:N15 P10 P16 P28 P34 O5:O39 P22">
    <cfRule type="containsBlanks" dxfId="3" priority="4">
      <formula>LEN(TRIM(F4))=0</formula>
    </cfRule>
  </conditionalFormatting>
  <conditionalFormatting sqref="I28:N39">
    <cfRule type="containsBlanks" dxfId="2" priority="3">
      <formula>LEN(TRIM(I28))=0</formula>
    </cfRule>
  </conditionalFormatting>
  <conditionalFormatting sqref="H28:H39">
    <cfRule type="containsBlanks" dxfId="1" priority="2">
      <formula>LEN(TRIM(H28))=0</formula>
    </cfRule>
  </conditionalFormatting>
  <conditionalFormatting sqref="F28:G39">
    <cfRule type="containsBlanks" dxfId="0" priority="1">
      <formula>LEN(TRIM(F28))=0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view="pageBreakPreview" topLeftCell="A24" zoomScale="80" zoomScaleNormal="100" zoomScaleSheetLayoutView="80" workbookViewId="0">
      <selection activeCell="U28" sqref="U28:V28"/>
    </sheetView>
  </sheetViews>
  <sheetFormatPr defaultRowHeight="15" x14ac:dyDescent="0.25"/>
  <cols>
    <col min="1" max="1" width="2.42578125" customWidth="1"/>
    <col min="2" max="2" width="2.140625" customWidth="1"/>
    <col min="3" max="3" width="3.140625" customWidth="1"/>
    <col min="4" max="4" width="3.5703125" customWidth="1"/>
    <col min="5" max="5" width="4.7109375" customWidth="1"/>
    <col min="6" max="6" width="6.85546875" customWidth="1"/>
    <col min="7" max="7" width="5.5703125" customWidth="1"/>
    <col min="8" max="8" width="7.140625" customWidth="1"/>
    <col min="9" max="10" width="5.7109375" customWidth="1"/>
    <col min="11" max="11" width="10.140625" customWidth="1"/>
    <col min="12" max="12" width="5.5703125" customWidth="1"/>
    <col min="13" max="13" width="6.140625" customWidth="1"/>
    <col min="14" max="14" width="4.7109375" customWidth="1"/>
    <col min="15" max="15" width="6.42578125" customWidth="1"/>
    <col min="16" max="16" width="4.85546875" customWidth="1"/>
    <col min="17" max="17" width="7.42578125" customWidth="1"/>
    <col min="18" max="18" width="4.7109375" customWidth="1"/>
    <col min="19" max="19" width="8.42578125" customWidth="1"/>
    <col min="20" max="20" width="8.28515625" customWidth="1"/>
    <col min="21" max="21" width="5.42578125" customWidth="1"/>
    <col min="22" max="22" width="7.42578125" customWidth="1"/>
    <col min="23" max="23" width="4.140625" customWidth="1"/>
    <col min="24" max="24" width="9.42578125" customWidth="1"/>
    <col min="25" max="25" width="6" customWidth="1"/>
    <col min="26" max="26" width="7.140625" customWidth="1"/>
    <col min="27" max="27" width="5.28515625" customWidth="1"/>
    <col min="28" max="28" width="7.85546875" customWidth="1"/>
    <col min="29" max="29" width="9.42578125" customWidth="1"/>
    <col min="30" max="30" width="5.140625" customWidth="1"/>
    <col min="31" max="31" width="5.5703125" customWidth="1"/>
    <col min="32" max="32" width="5" customWidth="1"/>
    <col min="33" max="33" width="7" customWidth="1"/>
    <col min="34" max="34" width="6" customWidth="1"/>
    <col min="35" max="35" width="4.7109375" customWidth="1"/>
  </cols>
  <sheetData>
    <row r="1" spans="1:35" s="1" customFormat="1" ht="18.75" x14ac:dyDescent="0.25">
      <c r="A1" s="221" t="s">
        <v>153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</row>
    <row r="2" spans="1:35" s="1" customFormat="1" ht="15.75" customHeight="1" x14ac:dyDescent="0.25">
      <c r="A2" s="223" t="s">
        <v>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C2" s="224" t="s">
        <v>3</v>
      </c>
      <c r="AD2" s="224"/>
      <c r="AE2" s="224"/>
      <c r="AF2" s="224"/>
      <c r="AG2" s="226" t="s">
        <v>133</v>
      </c>
      <c r="AH2" s="227"/>
      <c r="AI2" s="228"/>
    </row>
    <row r="3" spans="1:35" s="1" customFormat="1" ht="15.75" customHeight="1" x14ac:dyDescent="0.25">
      <c r="A3" s="235" t="s">
        <v>134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"/>
      <c r="AC3" s="224"/>
      <c r="AD3" s="224"/>
      <c r="AE3" s="224"/>
      <c r="AF3" s="224"/>
      <c r="AG3" s="229"/>
      <c r="AH3" s="230"/>
      <c r="AI3" s="231"/>
    </row>
    <row r="4" spans="1:35" s="1" customFormat="1" ht="15.75" customHeight="1" x14ac:dyDescent="0.25">
      <c r="A4" s="236" t="s">
        <v>6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56" t="s">
        <v>7</v>
      </c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"/>
      <c r="AC4" s="224"/>
      <c r="AD4" s="224"/>
      <c r="AE4" s="224"/>
      <c r="AF4" s="224"/>
      <c r="AG4" s="229"/>
      <c r="AH4" s="230"/>
      <c r="AI4" s="231"/>
    </row>
    <row r="5" spans="1:35" s="1" customFormat="1" ht="15.75" customHeight="1" x14ac:dyDescent="0.25">
      <c r="A5" s="3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2"/>
      <c r="AC5" s="224"/>
      <c r="AD5" s="224"/>
      <c r="AE5" s="224"/>
      <c r="AF5" s="224"/>
      <c r="AG5" s="232"/>
      <c r="AH5" s="233"/>
      <c r="AI5" s="234"/>
    </row>
    <row r="6" spans="1:35" s="1" customFormat="1" ht="15.75" customHeight="1" x14ac:dyDescent="0.25">
      <c r="A6" s="257" t="s">
        <v>9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C6" s="225"/>
      <c r="AD6" s="225"/>
      <c r="AE6" s="225"/>
      <c r="AF6" s="225"/>
    </row>
    <row r="7" spans="1:35" s="1" customFormat="1" ht="18.75" customHeight="1" x14ac:dyDescent="0.25">
      <c r="A7" s="194" t="s">
        <v>10</v>
      </c>
      <c r="B7" s="194"/>
      <c r="C7" s="194"/>
      <c r="D7" s="194"/>
      <c r="E7" s="194"/>
      <c r="F7" s="194" t="s">
        <v>11</v>
      </c>
      <c r="G7" s="194"/>
      <c r="H7" s="194"/>
      <c r="I7" s="194"/>
      <c r="J7" s="194"/>
      <c r="K7" s="194"/>
      <c r="L7" s="196" t="s">
        <v>12</v>
      </c>
      <c r="M7" s="196"/>
      <c r="N7" s="196"/>
      <c r="O7" s="196"/>
      <c r="P7" s="194" t="s">
        <v>13</v>
      </c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</row>
    <row r="8" spans="1:35" s="1" customFormat="1" ht="53.25" customHeight="1" x14ac:dyDescent="0.25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6"/>
      <c r="M8" s="196"/>
      <c r="N8" s="196"/>
      <c r="O8" s="196"/>
      <c r="P8" s="194" t="s">
        <v>14</v>
      </c>
      <c r="Q8" s="194"/>
      <c r="R8" s="194"/>
      <c r="S8" s="194"/>
      <c r="T8" s="194"/>
      <c r="U8" s="296" t="s">
        <v>178</v>
      </c>
      <c r="V8" s="297"/>
      <c r="W8" s="297"/>
      <c r="X8" s="298"/>
      <c r="Y8" s="299" t="s">
        <v>16</v>
      </c>
      <c r="Z8" s="299"/>
      <c r="AA8" s="299"/>
      <c r="AB8" s="299"/>
      <c r="AC8" s="299"/>
      <c r="AD8" s="370" t="s">
        <v>17</v>
      </c>
      <c r="AE8" s="370"/>
      <c r="AF8" s="370" t="s">
        <v>18</v>
      </c>
      <c r="AG8" s="370"/>
      <c r="AH8" s="370" t="s">
        <v>19</v>
      </c>
      <c r="AI8" s="370"/>
    </row>
    <row r="9" spans="1:35" s="1" customFormat="1" ht="54.75" customHeight="1" x14ac:dyDescent="0.25">
      <c r="A9" s="194"/>
      <c r="B9" s="194"/>
      <c r="C9" s="194"/>
      <c r="D9" s="194"/>
      <c r="E9" s="194"/>
      <c r="F9" s="370" t="s">
        <v>14</v>
      </c>
      <c r="G9" s="370"/>
      <c r="H9" s="370" t="s">
        <v>14</v>
      </c>
      <c r="I9" s="370"/>
      <c r="J9" s="370" t="s">
        <v>14</v>
      </c>
      <c r="K9" s="370"/>
      <c r="L9" s="370" t="s">
        <v>14</v>
      </c>
      <c r="M9" s="370"/>
      <c r="N9" s="370" t="s">
        <v>14</v>
      </c>
      <c r="O9" s="370"/>
      <c r="P9" s="194"/>
      <c r="Q9" s="194"/>
      <c r="R9" s="194"/>
      <c r="S9" s="194"/>
      <c r="T9" s="194"/>
      <c r="U9" s="370" t="s">
        <v>20</v>
      </c>
      <c r="V9" s="370"/>
      <c r="W9" s="370" t="s">
        <v>21</v>
      </c>
      <c r="X9" s="370"/>
      <c r="Y9" s="370" t="s">
        <v>22</v>
      </c>
      <c r="Z9" s="370"/>
      <c r="AA9" s="370" t="s">
        <v>23</v>
      </c>
      <c r="AB9" s="370"/>
      <c r="AC9" s="125" t="s">
        <v>24</v>
      </c>
      <c r="AD9" s="370"/>
      <c r="AE9" s="370"/>
      <c r="AF9" s="370"/>
      <c r="AG9" s="370"/>
      <c r="AH9" s="370"/>
      <c r="AI9" s="370"/>
    </row>
    <row r="10" spans="1:35" s="1" customFormat="1" ht="17.25" customHeight="1" x14ac:dyDescent="0.25">
      <c r="A10" s="214">
        <v>1</v>
      </c>
      <c r="B10" s="214"/>
      <c r="C10" s="214"/>
      <c r="D10" s="214"/>
      <c r="E10" s="214"/>
      <c r="F10" s="214">
        <v>2</v>
      </c>
      <c r="G10" s="214"/>
      <c r="H10" s="214">
        <v>3</v>
      </c>
      <c r="I10" s="214"/>
      <c r="J10" s="214">
        <v>4</v>
      </c>
      <c r="K10" s="214"/>
      <c r="L10" s="214">
        <v>5</v>
      </c>
      <c r="M10" s="214"/>
      <c r="N10" s="214">
        <v>6</v>
      </c>
      <c r="O10" s="214"/>
      <c r="P10" s="214">
        <v>7</v>
      </c>
      <c r="Q10" s="214"/>
      <c r="R10" s="214"/>
      <c r="S10" s="214"/>
      <c r="T10" s="214"/>
      <c r="U10" s="214">
        <v>8</v>
      </c>
      <c r="V10" s="214"/>
      <c r="W10" s="214">
        <v>9</v>
      </c>
      <c r="X10" s="214"/>
      <c r="Y10" s="214">
        <v>10</v>
      </c>
      <c r="Z10" s="214"/>
      <c r="AA10" s="214">
        <v>11</v>
      </c>
      <c r="AB10" s="214"/>
      <c r="AC10" s="56">
        <v>12</v>
      </c>
      <c r="AD10" s="300">
        <v>13</v>
      </c>
      <c r="AE10" s="300"/>
      <c r="AF10" s="214">
        <v>14</v>
      </c>
      <c r="AG10" s="214"/>
      <c r="AH10" s="214">
        <v>15</v>
      </c>
      <c r="AI10" s="214"/>
    </row>
    <row r="11" spans="1:35" s="1" customFormat="1" ht="19.5" customHeight="1" x14ac:dyDescent="0.25">
      <c r="A11" s="371" t="s">
        <v>186</v>
      </c>
      <c r="B11" s="372"/>
      <c r="C11" s="372"/>
      <c r="D11" s="372"/>
      <c r="E11" s="373"/>
      <c r="F11" s="371" t="s">
        <v>28</v>
      </c>
      <c r="G11" s="373"/>
      <c r="H11" s="371" t="s">
        <v>29</v>
      </c>
      <c r="I11" s="373"/>
      <c r="J11" s="371" t="s">
        <v>139</v>
      </c>
      <c r="K11" s="373"/>
      <c r="L11" s="370" t="s">
        <v>136</v>
      </c>
      <c r="M11" s="370"/>
      <c r="N11" s="194"/>
      <c r="O11" s="194"/>
      <c r="P11" s="377" t="s">
        <v>137</v>
      </c>
      <c r="Q11" s="377"/>
      <c r="R11" s="377"/>
      <c r="S11" s="377"/>
      <c r="T11" s="377"/>
      <c r="U11" s="194" t="s">
        <v>26</v>
      </c>
      <c r="V11" s="194"/>
      <c r="W11" s="194">
        <v>744</v>
      </c>
      <c r="X11" s="194"/>
      <c r="Y11" s="378">
        <v>100</v>
      </c>
      <c r="Z11" s="194"/>
      <c r="AA11" s="378"/>
      <c r="AB11" s="194"/>
      <c r="AC11" s="57">
        <v>100</v>
      </c>
      <c r="AD11" s="194"/>
      <c r="AE11" s="194"/>
      <c r="AF11" s="194"/>
      <c r="AG11" s="194"/>
      <c r="AH11" s="194"/>
      <c r="AI11" s="194"/>
    </row>
    <row r="12" spans="1:35" s="1" customFormat="1" ht="55.5" customHeight="1" x14ac:dyDescent="0.25">
      <c r="A12" s="374"/>
      <c r="B12" s="375"/>
      <c r="C12" s="375"/>
      <c r="D12" s="375"/>
      <c r="E12" s="376"/>
      <c r="F12" s="374"/>
      <c r="G12" s="376"/>
      <c r="H12" s="374"/>
      <c r="I12" s="376"/>
      <c r="J12" s="374"/>
      <c r="K12" s="376"/>
      <c r="L12" s="370"/>
      <c r="M12" s="370"/>
      <c r="N12" s="194"/>
      <c r="O12" s="194"/>
      <c r="P12" s="379" t="s">
        <v>138</v>
      </c>
      <c r="Q12" s="377"/>
      <c r="R12" s="377"/>
      <c r="S12" s="377"/>
      <c r="T12" s="377"/>
      <c r="U12" s="194" t="s">
        <v>26</v>
      </c>
      <c r="V12" s="194"/>
      <c r="W12" s="194">
        <v>744</v>
      </c>
      <c r="X12" s="194"/>
      <c r="Y12" s="192">
        <v>100</v>
      </c>
      <c r="Z12" s="193"/>
      <c r="AA12" s="194"/>
      <c r="AB12" s="194"/>
      <c r="AC12" s="31"/>
      <c r="AD12" s="195">
        <v>1</v>
      </c>
      <c r="AE12" s="195"/>
      <c r="AF12" s="195"/>
      <c r="AG12" s="195"/>
      <c r="AH12" s="195"/>
      <c r="AI12" s="195"/>
    </row>
    <row r="13" spans="1:35" s="1" customFormat="1" ht="23.25" customHeight="1" x14ac:dyDescent="0.25">
      <c r="A13" s="371" t="s">
        <v>187</v>
      </c>
      <c r="B13" s="372"/>
      <c r="C13" s="372"/>
      <c r="D13" s="372"/>
      <c r="E13" s="373"/>
      <c r="F13" s="371" t="s">
        <v>28</v>
      </c>
      <c r="G13" s="373"/>
      <c r="H13" s="371" t="s">
        <v>29</v>
      </c>
      <c r="I13" s="373"/>
      <c r="J13" s="371" t="s">
        <v>194</v>
      </c>
      <c r="K13" s="373"/>
      <c r="L13" s="370" t="s">
        <v>136</v>
      </c>
      <c r="M13" s="370"/>
      <c r="N13" s="194"/>
      <c r="O13" s="194"/>
      <c r="P13" s="377" t="s">
        <v>137</v>
      </c>
      <c r="Q13" s="377"/>
      <c r="R13" s="377"/>
      <c r="S13" s="377"/>
      <c r="T13" s="377"/>
      <c r="U13" s="194" t="s">
        <v>26</v>
      </c>
      <c r="V13" s="194"/>
      <c r="W13" s="194">
        <v>744</v>
      </c>
      <c r="X13" s="194"/>
      <c r="Y13" s="378">
        <v>100</v>
      </c>
      <c r="Z13" s="194"/>
      <c r="AA13" s="194"/>
      <c r="AB13" s="194"/>
      <c r="AC13" s="55">
        <v>100</v>
      </c>
      <c r="AD13" s="194"/>
      <c r="AE13" s="194"/>
      <c r="AF13" s="194"/>
      <c r="AG13" s="194"/>
      <c r="AH13" s="194"/>
      <c r="AI13" s="194"/>
    </row>
    <row r="14" spans="1:35" s="1" customFormat="1" ht="54.75" customHeight="1" x14ac:dyDescent="0.25">
      <c r="A14" s="374"/>
      <c r="B14" s="375"/>
      <c r="C14" s="375"/>
      <c r="D14" s="375"/>
      <c r="E14" s="376"/>
      <c r="F14" s="374"/>
      <c r="G14" s="376"/>
      <c r="H14" s="374"/>
      <c r="I14" s="376"/>
      <c r="J14" s="374"/>
      <c r="K14" s="376"/>
      <c r="L14" s="370"/>
      <c r="M14" s="370"/>
      <c r="N14" s="194"/>
      <c r="O14" s="194"/>
      <c r="P14" s="379" t="s">
        <v>138</v>
      </c>
      <c r="Q14" s="377"/>
      <c r="R14" s="377"/>
      <c r="S14" s="377"/>
      <c r="T14" s="377"/>
      <c r="U14" s="194" t="s">
        <v>26</v>
      </c>
      <c r="V14" s="194"/>
      <c r="W14" s="194">
        <v>744</v>
      </c>
      <c r="X14" s="194"/>
      <c r="Y14" s="192">
        <v>100</v>
      </c>
      <c r="Z14" s="193"/>
      <c r="AA14" s="194"/>
      <c r="AB14" s="194"/>
      <c r="AC14" s="31"/>
      <c r="AD14" s="195">
        <v>1</v>
      </c>
      <c r="AE14" s="195"/>
      <c r="AF14" s="195"/>
      <c r="AG14" s="195"/>
      <c r="AH14" s="195"/>
      <c r="AI14" s="195"/>
    </row>
    <row r="15" spans="1:35" s="1" customFormat="1" ht="18" customHeight="1" x14ac:dyDescent="0.25">
      <c r="A15" s="371" t="s">
        <v>188</v>
      </c>
      <c r="B15" s="372"/>
      <c r="C15" s="372"/>
      <c r="D15" s="372"/>
      <c r="E15" s="373"/>
      <c r="F15" s="371" t="s">
        <v>28</v>
      </c>
      <c r="G15" s="373"/>
      <c r="H15" s="371" t="s">
        <v>29</v>
      </c>
      <c r="I15" s="373"/>
      <c r="J15" s="371" t="s">
        <v>140</v>
      </c>
      <c r="K15" s="373"/>
      <c r="L15" s="371" t="s">
        <v>136</v>
      </c>
      <c r="M15" s="373"/>
      <c r="N15" s="303"/>
      <c r="O15" s="319"/>
      <c r="P15" s="380" t="s">
        <v>137</v>
      </c>
      <c r="Q15" s="381"/>
      <c r="R15" s="381"/>
      <c r="S15" s="381"/>
      <c r="T15" s="379"/>
      <c r="U15" s="315" t="s">
        <v>26</v>
      </c>
      <c r="V15" s="316"/>
      <c r="W15" s="315">
        <v>744</v>
      </c>
      <c r="X15" s="316"/>
      <c r="Y15" s="378">
        <v>100</v>
      </c>
      <c r="Z15" s="194"/>
      <c r="AA15" s="315"/>
      <c r="AB15" s="316"/>
      <c r="AC15" s="55">
        <v>100</v>
      </c>
      <c r="AD15" s="315"/>
      <c r="AE15" s="316"/>
      <c r="AF15" s="315"/>
      <c r="AG15" s="316"/>
      <c r="AH15" s="315"/>
      <c r="AI15" s="316"/>
    </row>
    <row r="16" spans="1:35" s="1" customFormat="1" ht="58.5" customHeight="1" x14ac:dyDescent="0.25">
      <c r="A16" s="374"/>
      <c r="B16" s="375"/>
      <c r="C16" s="375"/>
      <c r="D16" s="375"/>
      <c r="E16" s="376"/>
      <c r="F16" s="374"/>
      <c r="G16" s="376"/>
      <c r="H16" s="374"/>
      <c r="I16" s="376"/>
      <c r="J16" s="374"/>
      <c r="K16" s="376"/>
      <c r="L16" s="374"/>
      <c r="M16" s="376"/>
      <c r="N16" s="307"/>
      <c r="O16" s="320"/>
      <c r="P16" s="380" t="s">
        <v>138</v>
      </c>
      <c r="Q16" s="381"/>
      <c r="R16" s="381"/>
      <c r="S16" s="381"/>
      <c r="T16" s="379"/>
      <c r="U16" s="315" t="s">
        <v>26</v>
      </c>
      <c r="V16" s="316"/>
      <c r="W16" s="315">
        <v>744</v>
      </c>
      <c r="X16" s="316"/>
      <c r="Y16" s="192">
        <v>100</v>
      </c>
      <c r="Z16" s="193"/>
      <c r="AA16" s="315"/>
      <c r="AB16" s="316"/>
      <c r="AC16" s="31"/>
      <c r="AD16" s="209">
        <v>1</v>
      </c>
      <c r="AE16" s="211"/>
      <c r="AF16" s="209"/>
      <c r="AG16" s="211"/>
      <c r="AH16" s="209"/>
      <c r="AI16" s="211"/>
    </row>
    <row r="17" spans="1:35" s="1" customFormat="1" ht="19.5" customHeight="1" x14ac:dyDescent="0.25">
      <c r="A17" s="371" t="s">
        <v>189</v>
      </c>
      <c r="B17" s="372"/>
      <c r="C17" s="372"/>
      <c r="D17" s="372"/>
      <c r="E17" s="373"/>
      <c r="F17" s="371" t="s">
        <v>28</v>
      </c>
      <c r="G17" s="373"/>
      <c r="H17" s="371" t="s">
        <v>29</v>
      </c>
      <c r="I17" s="373"/>
      <c r="J17" s="371" t="s">
        <v>141</v>
      </c>
      <c r="K17" s="373"/>
      <c r="L17" s="370" t="s">
        <v>136</v>
      </c>
      <c r="M17" s="370"/>
      <c r="N17" s="194"/>
      <c r="O17" s="194"/>
      <c r="P17" s="377" t="s">
        <v>137</v>
      </c>
      <c r="Q17" s="377"/>
      <c r="R17" s="377"/>
      <c r="S17" s="377"/>
      <c r="T17" s="377"/>
      <c r="U17" s="194" t="s">
        <v>26</v>
      </c>
      <c r="V17" s="194"/>
      <c r="W17" s="194">
        <v>744</v>
      </c>
      <c r="X17" s="194"/>
      <c r="Y17" s="378">
        <v>100</v>
      </c>
      <c r="Z17" s="194"/>
      <c r="AA17" s="194"/>
      <c r="AB17" s="194"/>
      <c r="AC17" s="55">
        <v>100</v>
      </c>
      <c r="AD17" s="194"/>
      <c r="AE17" s="194"/>
      <c r="AF17" s="194"/>
      <c r="AG17" s="194"/>
      <c r="AH17" s="194"/>
      <c r="AI17" s="194"/>
    </row>
    <row r="18" spans="1:35" s="1" customFormat="1" ht="58.5" customHeight="1" x14ac:dyDescent="0.25">
      <c r="A18" s="374"/>
      <c r="B18" s="375"/>
      <c r="C18" s="375"/>
      <c r="D18" s="375"/>
      <c r="E18" s="376"/>
      <c r="F18" s="374"/>
      <c r="G18" s="376"/>
      <c r="H18" s="374"/>
      <c r="I18" s="376"/>
      <c r="J18" s="374"/>
      <c r="K18" s="376"/>
      <c r="L18" s="370"/>
      <c r="M18" s="370"/>
      <c r="N18" s="194"/>
      <c r="O18" s="194"/>
      <c r="P18" s="379" t="s">
        <v>138</v>
      </c>
      <c r="Q18" s="377"/>
      <c r="R18" s="377"/>
      <c r="S18" s="377"/>
      <c r="T18" s="377"/>
      <c r="U18" s="194" t="s">
        <v>26</v>
      </c>
      <c r="V18" s="194"/>
      <c r="W18" s="194">
        <v>744</v>
      </c>
      <c r="X18" s="194"/>
      <c r="Y18" s="192">
        <v>100</v>
      </c>
      <c r="Z18" s="193"/>
      <c r="AA18" s="194"/>
      <c r="AB18" s="194"/>
      <c r="AC18" s="31"/>
      <c r="AD18" s="195">
        <v>1</v>
      </c>
      <c r="AE18" s="195"/>
      <c r="AF18" s="195"/>
      <c r="AG18" s="195"/>
      <c r="AH18" s="195"/>
      <c r="AI18" s="195"/>
    </row>
    <row r="19" spans="1:35" s="1" customFormat="1" ht="20.25" customHeight="1" x14ac:dyDescent="0.25">
      <c r="A19" s="371" t="s">
        <v>190</v>
      </c>
      <c r="B19" s="372"/>
      <c r="C19" s="372"/>
      <c r="D19" s="372"/>
      <c r="E19" s="373"/>
      <c r="F19" s="371" t="s">
        <v>28</v>
      </c>
      <c r="G19" s="373"/>
      <c r="H19" s="371" t="s">
        <v>29</v>
      </c>
      <c r="I19" s="373"/>
      <c r="J19" s="371" t="s">
        <v>195</v>
      </c>
      <c r="K19" s="373"/>
      <c r="L19" s="370" t="s">
        <v>136</v>
      </c>
      <c r="M19" s="370"/>
      <c r="N19" s="194"/>
      <c r="O19" s="194"/>
      <c r="P19" s="377" t="s">
        <v>137</v>
      </c>
      <c r="Q19" s="377"/>
      <c r="R19" s="377"/>
      <c r="S19" s="377"/>
      <c r="T19" s="377"/>
      <c r="U19" s="194" t="s">
        <v>26</v>
      </c>
      <c r="V19" s="194"/>
      <c r="W19" s="194">
        <v>744</v>
      </c>
      <c r="X19" s="194"/>
      <c r="Y19" s="378">
        <v>100</v>
      </c>
      <c r="Z19" s="194"/>
      <c r="AA19" s="194"/>
      <c r="AB19" s="194"/>
      <c r="AC19" s="55">
        <v>100</v>
      </c>
      <c r="AD19" s="194"/>
      <c r="AE19" s="194"/>
      <c r="AF19" s="194"/>
      <c r="AG19" s="194"/>
      <c r="AH19" s="194"/>
      <c r="AI19" s="194"/>
    </row>
    <row r="20" spans="1:35" s="1" customFormat="1" ht="59.25" customHeight="1" x14ac:dyDescent="0.25">
      <c r="A20" s="374"/>
      <c r="B20" s="375"/>
      <c r="C20" s="375"/>
      <c r="D20" s="375"/>
      <c r="E20" s="376"/>
      <c r="F20" s="374"/>
      <c r="G20" s="376"/>
      <c r="H20" s="374"/>
      <c r="I20" s="376"/>
      <c r="J20" s="374"/>
      <c r="K20" s="376"/>
      <c r="L20" s="370"/>
      <c r="M20" s="370"/>
      <c r="N20" s="194"/>
      <c r="O20" s="194"/>
      <c r="P20" s="379" t="s">
        <v>138</v>
      </c>
      <c r="Q20" s="377"/>
      <c r="R20" s="377"/>
      <c r="S20" s="377"/>
      <c r="T20" s="377"/>
      <c r="U20" s="194" t="s">
        <v>26</v>
      </c>
      <c r="V20" s="194"/>
      <c r="W20" s="194">
        <v>744</v>
      </c>
      <c r="X20" s="194"/>
      <c r="Y20" s="192">
        <v>100</v>
      </c>
      <c r="Z20" s="193"/>
      <c r="AA20" s="194"/>
      <c r="AB20" s="194"/>
      <c r="AC20" s="31"/>
      <c r="AD20" s="195">
        <v>1</v>
      </c>
      <c r="AE20" s="195"/>
      <c r="AF20" s="195"/>
      <c r="AG20" s="195"/>
      <c r="AH20" s="195"/>
      <c r="AI20" s="195"/>
    </row>
    <row r="21" spans="1:35" s="1" customFormat="1" ht="19.5" customHeight="1" x14ac:dyDescent="0.25">
      <c r="A21" s="371" t="s">
        <v>191</v>
      </c>
      <c r="B21" s="372"/>
      <c r="C21" s="372"/>
      <c r="D21" s="372"/>
      <c r="E21" s="373"/>
      <c r="F21" s="371" t="s">
        <v>28</v>
      </c>
      <c r="G21" s="373"/>
      <c r="H21" s="371" t="s">
        <v>29</v>
      </c>
      <c r="I21" s="373"/>
      <c r="J21" s="371" t="s">
        <v>135</v>
      </c>
      <c r="K21" s="373"/>
      <c r="L21" s="370" t="s">
        <v>136</v>
      </c>
      <c r="M21" s="370"/>
      <c r="N21" s="194"/>
      <c r="O21" s="194"/>
      <c r="P21" s="377" t="s">
        <v>137</v>
      </c>
      <c r="Q21" s="377"/>
      <c r="R21" s="377"/>
      <c r="S21" s="377"/>
      <c r="T21" s="377"/>
      <c r="U21" s="194" t="s">
        <v>26</v>
      </c>
      <c r="V21" s="194"/>
      <c r="W21" s="194">
        <v>744</v>
      </c>
      <c r="X21" s="194"/>
      <c r="Y21" s="378">
        <v>100</v>
      </c>
      <c r="Z21" s="194"/>
      <c r="AA21" s="194"/>
      <c r="AB21" s="194"/>
      <c r="AC21" s="55">
        <v>100</v>
      </c>
      <c r="AD21" s="194"/>
      <c r="AE21" s="194"/>
      <c r="AF21" s="194"/>
      <c r="AG21" s="194"/>
      <c r="AH21" s="194"/>
      <c r="AI21" s="194"/>
    </row>
    <row r="22" spans="1:35" s="1" customFormat="1" ht="56.25" customHeight="1" x14ac:dyDescent="0.25">
      <c r="A22" s="374"/>
      <c r="B22" s="375"/>
      <c r="C22" s="375"/>
      <c r="D22" s="375"/>
      <c r="E22" s="376"/>
      <c r="F22" s="374"/>
      <c r="G22" s="376"/>
      <c r="H22" s="374"/>
      <c r="I22" s="376"/>
      <c r="J22" s="374"/>
      <c r="K22" s="376"/>
      <c r="L22" s="370"/>
      <c r="M22" s="370"/>
      <c r="N22" s="194"/>
      <c r="O22" s="194"/>
      <c r="P22" s="379" t="s">
        <v>138</v>
      </c>
      <c r="Q22" s="377"/>
      <c r="R22" s="377"/>
      <c r="S22" s="377"/>
      <c r="T22" s="377"/>
      <c r="U22" s="194" t="s">
        <v>26</v>
      </c>
      <c r="V22" s="194"/>
      <c r="W22" s="194">
        <v>744</v>
      </c>
      <c r="X22" s="194"/>
      <c r="Y22" s="192">
        <v>100</v>
      </c>
      <c r="Z22" s="193"/>
      <c r="AA22" s="194"/>
      <c r="AB22" s="194"/>
      <c r="AC22" s="31"/>
      <c r="AD22" s="195">
        <v>1</v>
      </c>
      <c r="AE22" s="195"/>
      <c r="AF22" s="195"/>
      <c r="AG22" s="195"/>
      <c r="AH22" s="195"/>
      <c r="AI22" s="195"/>
    </row>
    <row r="23" spans="1:35" s="1" customFormat="1" ht="15.75" customHeight="1" x14ac:dyDescent="0.25">
      <c r="A23" s="257" t="s">
        <v>40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</row>
    <row r="24" spans="1:35" s="1" customFormat="1" ht="18.75" customHeight="1" x14ac:dyDescent="0.25">
      <c r="A24" s="194" t="s">
        <v>10</v>
      </c>
      <c r="B24" s="194"/>
      <c r="C24" s="194"/>
      <c r="D24" s="194"/>
      <c r="E24" s="194"/>
      <c r="F24" s="194" t="s">
        <v>11</v>
      </c>
      <c r="G24" s="194"/>
      <c r="H24" s="194"/>
      <c r="I24" s="194"/>
      <c r="J24" s="194"/>
      <c r="K24" s="194"/>
      <c r="L24" s="196" t="s">
        <v>12</v>
      </c>
      <c r="M24" s="196"/>
      <c r="N24" s="196"/>
      <c r="O24" s="196"/>
      <c r="P24" s="194" t="s">
        <v>41</v>
      </c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 t="s">
        <v>42</v>
      </c>
      <c r="AI24" s="194"/>
    </row>
    <row r="25" spans="1:35" s="1" customFormat="1" ht="52.5" customHeight="1" x14ac:dyDescent="0.2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6"/>
      <c r="M25" s="196"/>
      <c r="N25" s="196"/>
      <c r="O25" s="196"/>
      <c r="P25" s="371" t="s">
        <v>14</v>
      </c>
      <c r="Q25" s="373"/>
      <c r="R25" s="321" t="s">
        <v>178</v>
      </c>
      <c r="S25" s="321"/>
      <c r="T25" s="321"/>
      <c r="U25" s="299" t="s">
        <v>16</v>
      </c>
      <c r="V25" s="299"/>
      <c r="W25" s="299"/>
      <c r="X25" s="299"/>
      <c r="Y25" s="299"/>
      <c r="Z25" s="299"/>
      <c r="AA25" s="259" t="s">
        <v>17</v>
      </c>
      <c r="AB25" s="277"/>
      <c r="AC25" s="259" t="s">
        <v>43</v>
      </c>
      <c r="AD25" s="260"/>
      <c r="AE25" s="277"/>
      <c r="AF25" s="259" t="s">
        <v>19</v>
      </c>
      <c r="AG25" s="277"/>
      <c r="AH25" s="194"/>
      <c r="AI25" s="194"/>
    </row>
    <row r="26" spans="1:35" s="1" customFormat="1" ht="60.75" customHeight="1" x14ac:dyDescent="0.25">
      <c r="A26" s="194"/>
      <c r="B26" s="194"/>
      <c r="C26" s="194"/>
      <c r="D26" s="194"/>
      <c r="E26" s="194"/>
      <c r="F26" s="370" t="s">
        <v>14</v>
      </c>
      <c r="G26" s="370"/>
      <c r="H26" s="370" t="s">
        <v>14</v>
      </c>
      <c r="I26" s="370"/>
      <c r="J26" s="370" t="s">
        <v>14</v>
      </c>
      <c r="K26" s="370"/>
      <c r="L26" s="370" t="s">
        <v>14</v>
      </c>
      <c r="M26" s="370"/>
      <c r="N26" s="370" t="s">
        <v>14</v>
      </c>
      <c r="O26" s="370"/>
      <c r="P26" s="374"/>
      <c r="Q26" s="376"/>
      <c r="R26" s="370" t="s">
        <v>20</v>
      </c>
      <c r="S26" s="370"/>
      <c r="T26" s="125" t="s">
        <v>21</v>
      </c>
      <c r="U26" s="370" t="s">
        <v>22</v>
      </c>
      <c r="V26" s="370"/>
      <c r="W26" s="370" t="s">
        <v>23</v>
      </c>
      <c r="X26" s="370"/>
      <c r="Y26" s="370" t="s">
        <v>24</v>
      </c>
      <c r="Z26" s="370"/>
      <c r="AA26" s="263"/>
      <c r="AB26" s="278"/>
      <c r="AC26" s="263"/>
      <c r="AD26" s="264"/>
      <c r="AE26" s="278"/>
      <c r="AF26" s="263"/>
      <c r="AG26" s="278"/>
      <c r="AH26" s="194"/>
      <c r="AI26" s="194"/>
    </row>
    <row r="27" spans="1:35" s="1" customFormat="1" x14ac:dyDescent="0.25">
      <c r="A27" s="214">
        <v>1</v>
      </c>
      <c r="B27" s="214"/>
      <c r="C27" s="214"/>
      <c r="D27" s="214"/>
      <c r="E27" s="214"/>
      <c r="F27" s="214">
        <v>2</v>
      </c>
      <c r="G27" s="214"/>
      <c r="H27" s="214">
        <v>3</v>
      </c>
      <c r="I27" s="214"/>
      <c r="J27" s="214">
        <v>4</v>
      </c>
      <c r="K27" s="214"/>
      <c r="L27" s="214">
        <v>5</v>
      </c>
      <c r="M27" s="214"/>
      <c r="N27" s="214">
        <v>6</v>
      </c>
      <c r="O27" s="214"/>
      <c r="P27" s="214">
        <v>7</v>
      </c>
      <c r="Q27" s="214"/>
      <c r="R27" s="214">
        <v>8</v>
      </c>
      <c r="S27" s="214"/>
      <c r="T27" s="56">
        <v>9</v>
      </c>
      <c r="U27" s="214">
        <v>10</v>
      </c>
      <c r="V27" s="214"/>
      <c r="W27" s="214">
        <v>11</v>
      </c>
      <c r="X27" s="214"/>
      <c r="Y27" s="214">
        <v>12</v>
      </c>
      <c r="Z27" s="214"/>
      <c r="AA27" s="214">
        <v>13</v>
      </c>
      <c r="AB27" s="214"/>
      <c r="AC27" s="199">
        <v>14</v>
      </c>
      <c r="AD27" s="324"/>
      <c r="AE27" s="200"/>
      <c r="AF27" s="214">
        <v>15</v>
      </c>
      <c r="AG27" s="214"/>
      <c r="AH27" s="214">
        <v>16</v>
      </c>
      <c r="AI27" s="214"/>
    </row>
    <row r="28" spans="1:35" s="1" customFormat="1" ht="45.75" customHeight="1" x14ac:dyDescent="0.25">
      <c r="A28" s="382" t="s">
        <v>186</v>
      </c>
      <c r="B28" s="383"/>
      <c r="C28" s="383"/>
      <c r="D28" s="383"/>
      <c r="E28" s="384"/>
      <c r="F28" s="382" t="s">
        <v>28</v>
      </c>
      <c r="G28" s="384"/>
      <c r="H28" s="382" t="s">
        <v>29</v>
      </c>
      <c r="I28" s="384"/>
      <c r="J28" s="382" t="s">
        <v>139</v>
      </c>
      <c r="K28" s="384"/>
      <c r="L28" s="382" t="s">
        <v>136</v>
      </c>
      <c r="M28" s="384"/>
      <c r="N28" s="385"/>
      <c r="O28" s="386"/>
      <c r="P28" s="370" t="s">
        <v>142</v>
      </c>
      <c r="Q28" s="370"/>
      <c r="R28" s="382" t="s">
        <v>143</v>
      </c>
      <c r="S28" s="384"/>
      <c r="T28" s="126">
        <v>539</v>
      </c>
      <c r="U28" s="378">
        <f>'РАСЧЕТЫ ДО'!D4</f>
        <v>0</v>
      </c>
      <c r="V28" s="378"/>
      <c r="W28" s="378"/>
      <c r="X28" s="378"/>
      <c r="Y28" s="378">
        <f>'РАСЧЕТЫ ДО'!P4</f>
        <v>0</v>
      </c>
      <c r="Z28" s="378"/>
      <c r="AA28" s="208">
        <f>U28*0.1</f>
        <v>0</v>
      </c>
      <c r="AB28" s="208"/>
      <c r="AC28" s="387"/>
      <c r="AD28" s="388"/>
      <c r="AE28" s="389"/>
      <c r="AF28" s="390"/>
      <c r="AG28" s="390"/>
      <c r="AH28" s="390"/>
      <c r="AI28" s="390"/>
    </row>
    <row r="29" spans="1:35" s="1" customFormat="1" ht="45" customHeight="1" x14ac:dyDescent="0.25">
      <c r="A29" s="382" t="s">
        <v>187</v>
      </c>
      <c r="B29" s="383"/>
      <c r="C29" s="383"/>
      <c r="D29" s="383"/>
      <c r="E29" s="384"/>
      <c r="F29" s="382" t="s">
        <v>28</v>
      </c>
      <c r="G29" s="384"/>
      <c r="H29" s="382" t="s">
        <v>29</v>
      </c>
      <c r="I29" s="384"/>
      <c r="J29" s="382" t="s">
        <v>194</v>
      </c>
      <c r="K29" s="384"/>
      <c r="L29" s="382" t="s">
        <v>136</v>
      </c>
      <c r="M29" s="384"/>
      <c r="N29" s="385"/>
      <c r="O29" s="386"/>
      <c r="P29" s="370" t="s">
        <v>142</v>
      </c>
      <c r="Q29" s="370"/>
      <c r="R29" s="382" t="s">
        <v>143</v>
      </c>
      <c r="S29" s="384"/>
      <c r="T29" s="126">
        <v>539</v>
      </c>
      <c r="U29" s="378">
        <f>'РАСЧЕТЫ ДО'!D10</f>
        <v>0</v>
      </c>
      <c r="V29" s="378"/>
      <c r="W29" s="378"/>
      <c r="X29" s="378"/>
      <c r="Y29" s="378">
        <f>'РАСЧЕТЫ ДО'!P10</f>
        <v>0</v>
      </c>
      <c r="Z29" s="378"/>
      <c r="AA29" s="208">
        <f t="shared" ref="AA29:AA33" si="0">U29*0.1</f>
        <v>0</v>
      </c>
      <c r="AB29" s="208"/>
      <c r="AC29" s="387"/>
      <c r="AD29" s="388"/>
      <c r="AE29" s="389"/>
      <c r="AF29" s="390"/>
      <c r="AG29" s="390"/>
      <c r="AH29" s="390"/>
      <c r="AI29" s="390"/>
    </row>
    <row r="30" spans="1:35" s="1" customFormat="1" ht="45" customHeight="1" x14ac:dyDescent="0.25">
      <c r="A30" s="382" t="s">
        <v>188</v>
      </c>
      <c r="B30" s="383"/>
      <c r="C30" s="383"/>
      <c r="D30" s="383"/>
      <c r="E30" s="384"/>
      <c r="F30" s="382" t="s">
        <v>28</v>
      </c>
      <c r="G30" s="384"/>
      <c r="H30" s="382" t="s">
        <v>29</v>
      </c>
      <c r="I30" s="384"/>
      <c r="J30" s="382" t="s">
        <v>140</v>
      </c>
      <c r="K30" s="384"/>
      <c r="L30" s="382" t="s">
        <v>136</v>
      </c>
      <c r="M30" s="384"/>
      <c r="N30" s="385"/>
      <c r="O30" s="386"/>
      <c r="P30" s="370" t="s">
        <v>142</v>
      </c>
      <c r="Q30" s="370"/>
      <c r="R30" s="382" t="s">
        <v>143</v>
      </c>
      <c r="S30" s="384"/>
      <c r="T30" s="126">
        <v>539</v>
      </c>
      <c r="U30" s="378">
        <f>'РАСЧЕТЫ ДО'!D16</f>
        <v>22662</v>
      </c>
      <c r="V30" s="378"/>
      <c r="W30" s="378"/>
      <c r="X30" s="378"/>
      <c r="Y30" s="378">
        <f>'РАСЧЕТЫ ДО'!P16</f>
        <v>20682</v>
      </c>
      <c r="Z30" s="378"/>
      <c r="AA30" s="208">
        <f t="shared" si="0"/>
        <v>2266.2000000000003</v>
      </c>
      <c r="AB30" s="208"/>
      <c r="AC30" s="387"/>
      <c r="AD30" s="388"/>
      <c r="AE30" s="389"/>
      <c r="AF30" s="390"/>
      <c r="AG30" s="390"/>
      <c r="AH30" s="390"/>
      <c r="AI30" s="390"/>
    </row>
    <row r="31" spans="1:35" s="1" customFormat="1" ht="47.25" customHeight="1" x14ac:dyDescent="0.25">
      <c r="A31" s="382" t="s">
        <v>189</v>
      </c>
      <c r="B31" s="383"/>
      <c r="C31" s="383"/>
      <c r="D31" s="383"/>
      <c r="E31" s="384"/>
      <c r="F31" s="382" t="s">
        <v>28</v>
      </c>
      <c r="G31" s="384"/>
      <c r="H31" s="382" t="s">
        <v>29</v>
      </c>
      <c r="I31" s="384"/>
      <c r="J31" s="382" t="s">
        <v>141</v>
      </c>
      <c r="K31" s="384"/>
      <c r="L31" s="382" t="s">
        <v>136</v>
      </c>
      <c r="M31" s="384"/>
      <c r="N31" s="385"/>
      <c r="O31" s="386"/>
      <c r="P31" s="370" t="s">
        <v>142</v>
      </c>
      <c r="Q31" s="370"/>
      <c r="R31" s="382" t="s">
        <v>143</v>
      </c>
      <c r="S31" s="384"/>
      <c r="T31" s="126">
        <v>539</v>
      </c>
      <c r="U31" s="378">
        <f>'РАСЧЕТЫ ДО'!D22</f>
        <v>0</v>
      </c>
      <c r="V31" s="378"/>
      <c r="W31" s="378"/>
      <c r="X31" s="378"/>
      <c r="Y31" s="378">
        <f>'РАСЧЕТЫ ДО'!P22</f>
        <v>0</v>
      </c>
      <c r="Z31" s="378"/>
      <c r="AA31" s="208">
        <f t="shared" si="0"/>
        <v>0</v>
      </c>
      <c r="AB31" s="208"/>
      <c r="AC31" s="387"/>
      <c r="AD31" s="388"/>
      <c r="AE31" s="389"/>
      <c r="AF31" s="390"/>
      <c r="AG31" s="390"/>
      <c r="AH31" s="390"/>
      <c r="AI31" s="390"/>
    </row>
    <row r="32" spans="1:35" s="1" customFormat="1" ht="45.75" customHeight="1" x14ac:dyDescent="0.25">
      <c r="A32" s="382" t="s">
        <v>190</v>
      </c>
      <c r="B32" s="383"/>
      <c r="C32" s="383"/>
      <c r="D32" s="383"/>
      <c r="E32" s="384"/>
      <c r="F32" s="382" t="s">
        <v>28</v>
      </c>
      <c r="G32" s="384"/>
      <c r="H32" s="382" t="s">
        <v>29</v>
      </c>
      <c r="I32" s="384"/>
      <c r="J32" s="382" t="s">
        <v>195</v>
      </c>
      <c r="K32" s="384"/>
      <c r="L32" s="382" t="s">
        <v>136</v>
      </c>
      <c r="M32" s="384"/>
      <c r="N32" s="385"/>
      <c r="O32" s="386"/>
      <c r="P32" s="370" t="s">
        <v>142</v>
      </c>
      <c r="Q32" s="370"/>
      <c r="R32" s="382" t="s">
        <v>143</v>
      </c>
      <c r="S32" s="384"/>
      <c r="T32" s="126">
        <v>539</v>
      </c>
      <c r="U32" s="378">
        <f>'РАСЧЕТЫ ДО'!D28</f>
        <v>0</v>
      </c>
      <c r="V32" s="378"/>
      <c r="W32" s="378"/>
      <c r="X32" s="378"/>
      <c r="Y32" s="378">
        <f>'РАСЧЕТЫ ДО'!P28</f>
        <v>0</v>
      </c>
      <c r="Z32" s="378"/>
      <c r="AA32" s="208">
        <f t="shared" si="0"/>
        <v>0</v>
      </c>
      <c r="AB32" s="208"/>
      <c r="AC32" s="387"/>
      <c r="AD32" s="388"/>
      <c r="AE32" s="389"/>
      <c r="AF32" s="390"/>
      <c r="AG32" s="390"/>
      <c r="AH32" s="390"/>
      <c r="AI32" s="390"/>
    </row>
    <row r="33" spans="1:35" s="1" customFormat="1" ht="51" customHeight="1" x14ac:dyDescent="0.25">
      <c r="A33" s="382" t="s">
        <v>191</v>
      </c>
      <c r="B33" s="383"/>
      <c r="C33" s="383"/>
      <c r="D33" s="383"/>
      <c r="E33" s="384"/>
      <c r="F33" s="382" t="s">
        <v>28</v>
      </c>
      <c r="G33" s="384"/>
      <c r="H33" s="382" t="s">
        <v>29</v>
      </c>
      <c r="I33" s="384"/>
      <c r="J33" s="382" t="s">
        <v>135</v>
      </c>
      <c r="K33" s="384"/>
      <c r="L33" s="382" t="s">
        <v>136</v>
      </c>
      <c r="M33" s="384"/>
      <c r="N33" s="385"/>
      <c r="O33" s="386"/>
      <c r="P33" s="370" t="s">
        <v>142</v>
      </c>
      <c r="Q33" s="370"/>
      <c r="R33" s="382" t="s">
        <v>143</v>
      </c>
      <c r="S33" s="384"/>
      <c r="T33" s="126">
        <v>539</v>
      </c>
      <c r="U33" s="378">
        <f>'РАСЧЕТЫ ДО'!D34</f>
        <v>0</v>
      </c>
      <c r="V33" s="378"/>
      <c r="W33" s="378"/>
      <c r="X33" s="378"/>
      <c r="Y33" s="378">
        <f>'РАСЧЕТЫ ДО'!P34</f>
        <v>0</v>
      </c>
      <c r="Z33" s="378"/>
      <c r="AA33" s="208">
        <f t="shared" si="0"/>
        <v>0</v>
      </c>
      <c r="AB33" s="208"/>
      <c r="AC33" s="387"/>
      <c r="AD33" s="388"/>
      <c r="AE33" s="389"/>
      <c r="AF33" s="390"/>
      <c r="AG33" s="390"/>
      <c r="AH33" s="390"/>
      <c r="AI33" s="390"/>
    </row>
    <row r="34" spans="1:35" ht="15" customHeight="1" x14ac:dyDescent="0.25"/>
    <row r="35" spans="1:35" ht="15" customHeight="1" x14ac:dyDescent="0.25">
      <c r="A35" s="391">
        <f>'Титул ОТЧЕТ'!O12</f>
        <v>45672</v>
      </c>
      <c r="B35" s="391"/>
      <c r="C35" s="391"/>
      <c r="D35" s="391"/>
      <c r="E35" s="391"/>
      <c r="F35" s="391"/>
      <c r="G35" s="391"/>
      <c r="H35" s="391"/>
    </row>
    <row r="36" spans="1:35" s="58" customFormat="1" ht="15.75" customHeight="1" x14ac:dyDescent="0.25"/>
    <row r="37" spans="1:35" s="58" customFormat="1" ht="15.75" x14ac:dyDescent="0.25">
      <c r="A37" s="58" t="s">
        <v>145</v>
      </c>
      <c r="N37" s="59"/>
      <c r="O37" s="59"/>
      <c r="P37" s="59"/>
      <c r="Q37" s="59"/>
      <c r="R37" s="59"/>
      <c r="S37" s="59"/>
      <c r="T37" s="59"/>
      <c r="W37" s="59"/>
      <c r="X37" s="59"/>
      <c r="Y37" s="59"/>
      <c r="Z37" s="59"/>
      <c r="AA37" s="59"/>
      <c r="AB37" s="59"/>
    </row>
    <row r="38" spans="1:35" s="58" customFormat="1" ht="15.75" customHeight="1" x14ac:dyDescent="0.25">
      <c r="N38" s="369" t="s">
        <v>131</v>
      </c>
      <c r="O38" s="369"/>
      <c r="P38" s="369"/>
      <c r="Q38" s="369"/>
      <c r="R38" s="369"/>
      <c r="S38" s="369"/>
      <c r="T38" s="369"/>
      <c r="W38" s="369" t="s">
        <v>132</v>
      </c>
      <c r="X38" s="369"/>
      <c r="Y38" s="369"/>
      <c r="Z38" s="369"/>
      <c r="AA38" s="369"/>
      <c r="AB38" s="369"/>
    </row>
    <row r="39" spans="1:35" s="58" customFormat="1" ht="15.75" customHeight="1" x14ac:dyDescent="0.25"/>
    <row r="40" spans="1:35" s="58" customFormat="1" ht="15.75" customHeight="1" x14ac:dyDescent="0.25"/>
    <row r="41" spans="1:35" ht="15.75" customHeight="1" x14ac:dyDescent="0.25"/>
    <row r="42" spans="1:35" ht="15.75" customHeight="1" x14ac:dyDescent="0.25"/>
    <row r="43" spans="1:35" ht="15.75" customHeight="1" x14ac:dyDescent="0.25"/>
    <row r="44" spans="1:35" ht="15.75" customHeight="1" x14ac:dyDescent="0.25"/>
    <row r="45" spans="1:35" ht="15.75" customHeight="1" x14ac:dyDescent="0.25"/>
    <row r="46" spans="1:35" ht="15.75" customHeight="1" x14ac:dyDescent="0.25"/>
    <row r="47" spans="1:35" ht="15.75" customHeight="1" x14ac:dyDescent="0.25"/>
    <row r="48" spans="1:3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</sheetData>
  <sheetProtection algorithmName="SHA-512" hashValue="r0jXC2AI1zHLW2Uexd2EaLxTHCj01QeXiR2W/jlrLbFEIXlt/BFsMtaqKVfkGVypSptUOnL813eUy4+dLDm5qQ==" saltValue="EssfFx0QSKqzVYXWyA9d/Q==" spinCount="100000" sheet="1" formatRows="0" insertColumns="0" insertRows="0" selectLockedCells="1" selectUnlockedCells="1"/>
  <mergeCells count="302">
    <mergeCell ref="A35:H35"/>
    <mergeCell ref="A32:E32"/>
    <mergeCell ref="F32:G32"/>
    <mergeCell ref="H32:I32"/>
    <mergeCell ref="J32:K32"/>
    <mergeCell ref="L32:M32"/>
    <mergeCell ref="U33:V33"/>
    <mergeCell ref="W33:X33"/>
    <mergeCell ref="Y33:Z33"/>
    <mergeCell ref="N32:O32"/>
    <mergeCell ref="A30:E30"/>
    <mergeCell ref="F30:G30"/>
    <mergeCell ref="H30:I30"/>
    <mergeCell ref="R33:S33"/>
    <mergeCell ref="AC32:AE32"/>
    <mergeCell ref="AF32:AG32"/>
    <mergeCell ref="A33:E33"/>
    <mergeCell ref="F33:G33"/>
    <mergeCell ref="H33:I33"/>
    <mergeCell ref="J33:K33"/>
    <mergeCell ref="L33:M33"/>
    <mergeCell ref="N33:O33"/>
    <mergeCell ref="P33:Q33"/>
    <mergeCell ref="P32:Q32"/>
    <mergeCell ref="R32:S32"/>
    <mergeCell ref="U32:V32"/>
    <mergeCell ref="W32:X32"/>
    <mergeCell ref="Y32:Z32"/>
    <mergeCell ref="A31:E31"/>
    <mergeCell ref="F31:G31"/>
    <mergeCell ref="H31:I31"/>
    <mergeCell ref="J31:K31"/>
    <mergeCell ref="L31:M31"/>
    <mergeCell ref="N31:O31"/>
    <mergeCell ref="P31:Q31"/>
    <mergeCell ref="R31:S31"/>
    <mergeCell ref="U31:V31"/>
    <mergeCell ref="AC31:AE31"/>
    <mergeCell ref="AF33:AG33"/>
    <mergeCell ref="AH33:AI33"/>
    <mergeCell ref="AF31:AG31"/>
    <mergeCell ref="AH31:AI31"/>
    <mergeCell ref="AH32:AI32"/>
    <mergeCell ref="AC33:AE33"/>
    <mergeCell ref="AA32:AB32"/>
    <mergeCell ref="W31:X31"/>
    <mergeCell ref="Y31:Z31"/>
    <mergeCell ref="AA31:AB31"/>
    <mergeCell ref="AA33:AB33"/>
    <mergeCell ref="J30:K30"/>
    <mergeCell ref="L30:M30"/>
    <mergeCell ref="N30:O30"/>
    <mergeCell ref="P30:Q30"/>
    <mergeCell ref="R30:S30"/>
    <mergeCell ref="AH30:AI30"/>
    <mergeCell ref="U30:V30"/>
    <mergeCell ref="W30:X30"/>
    <mergeCell ref="Y30:Z30"/>
    <mergeCell ref="AA30:AB30"/>
    <mergeCell ref="AC30:AE30"/>
    <mergeCell ref="AF30:AG30"/>
    <mergeCell ref="AC28:AE28"/>
    <mergeCell ref="AF28:AG28"/>
    <mergeCell ref="AH28:AI28"/>
    <mergeCell ref="U28:V28"/>
    <mergeCell ref="W28:X28"/>
    <mergeCell ref="Y28:Z28"/>
    <mergeCell ref="AA28:AB28"/>
    <mergeCell ref="AF29:AG29"/>
    <mergeCell ref="AH29:AI29"/>
    <mergeCell ref="U29:V29"/>
    <mergeCell ref="W29:X29"/>
    <mergeCell ref="Y29:Z29"/>
    <mergeCell ref="AA29:AB29"/>
    <mergeCell ref="AC29:AE29"/>
    <mergeCell ref="A29:E29"/>
    <mergeCell ref="F29:G29"/>
    <mergeCell ref="H29:I29"/>
    <mergeCell ref="J29:K29"/>
    <mergeCell ref="L29:M29"/>
    <mergeCell ref="N29:O29"/>
    <mergeCell ref="P29:Q29"/>
    <mergeCell ref="P28:Q28"/>
    <mergeCell ref="R28:S28"/>
    <mergeCell ref="A28:E28"/>
    <mergeCell ref="F28:G28"/>
    <mergeCell ref="H28:I28"/>
    <mergeCell ref="J28:K28"/>
    <mergeCell ref="L28:M28"/>
    <mergeCell ref="N28:O28"/>
    <mergeCell ref="R29:S29"/>
    <mergeCell ref="W27:X27"/>
    <mergeCell ref="Y27:Z27"/>
    <mergeCell ref="AA27:AB27"/>
    <mergeCell ref="AC27:AE27"/>
    <mergeCell ref="AF27:AG27"/>
    <mergeCell ref="AH27:AI27"/>
    <mergeCell ref="Y26:Z26"/>
    <mergeCell ref="A27:E27"/>
    <mergeCell ref="F27:G27"/>
    <mergeCell ref="H27:I27"/>
    <mergeCell ref="J27:K27"/>
    <mergeCell ref="L27:M27"/>
    <mergeCell ref="N27:O27"/>
    <mergeCell ref="P27:Q27"/>
    <mergeCell ref="R27:S27"/>
    <mergeCell ref="U27:V27"/>
    <mergeCell ref="AC25:AE26"/>
    <mergeCell ref="AF25:AG26"/>
    <mergeCell ref="F26:G26"/>
    <mergeCell ref="H26:I26"/>
    <mergeCell ref="J26:K26"/>
    <mergeCell ref="L26:M26"/>
    <mergeCell ref="N26:O26"/>
    <mergeCell ref="R26:S26"/>
    <mergeCell ref="U26:V26"/>
    <mergeCell ref="W26:X26"/>
    <mergeCell ref="A23:AA23"/>
    <mergeCell ref="A24:E26"/>
    <mergeCell ref="F24:K25"/>
    <mergeCell ref="L24:O25"/>
    <mergeCell ref="P24:AG24"/>
    <mergeCell ref="AH24:AI26"/>
    <mergeCell ref="P25:Q26"/>
    <mergeCell ref="R25:T25"/>
    <mergeCell ref="U25:Z25"/>
    <mergeCell ref="AA25:AB26"/>
    <mergeCell ref="AF21:AG21"/>
    <mergeCell ref="AH21:AI21"/>
    <mergeCell ref="P22:T22"/>
    <mergeCell ref="U22:V22"/>
    <mergeCell ref="W22:X22"/>
    <mergeCell ref="Y22:Z22"/>
    <mergeCell ref="AA22:AB22"/>
    <mergeCell ref="AD22:AE22"/>
    <mergeCell ref="AF22:AG22"/>
    <mergeCell ref="AH22:AI22"/>
    <mergeCell ref="P21:T21"/>
    <mergeCell ref="U21:V21"/>
    <mergeCell ref="W21:X21"/>
    <mergeCell ref="Y21:Z21"/>
    <mergeCell ref="AA21:AB21"/>
    <mergeCell ref="AD21:AE21"/>
    <mergeCell ref="A21:E22"/>
    <mergeCell ref="F21:G22"/>
    <mergeCell ref="H21:I22"/>
    <mergeCell ref="J21:K22"/>
    <mergeCell ref="L21:M22"/>
    <mergeCell ref="N21:O22"/>
    <mergeCell ref="AF19:AG19"/>
    <mergeCell ref="AH19:AI19"/>
    <mergeCell ref="P20:T20"/>
    <mergeCell ref="U20:V20"/>
    <mergeCell ref="W20:X20"/>
    <mergeCell ref="Y20:Z20"/>
    <mergeCell ref="AA20:AB20"/>
    <mergeCell ref="AD20:AE20"/>
    <mergeCell ref="AF20:AG20"/>
    <mergeCell ref="AH20:AI20"/>
    <mergeCell ref="P19:T19"/>
    <mergeCell ref="U19:V19"/>
    <mergeCell ref="W19:X19"/>
    <mergeCell ref="Y19:Z19"/>
    <mergeCell ref="AA19:AB19"/>
    <mergeCell ref="AD19:AE19"/>
    <mergeCell ref="A19:E20"/>
    <mergeCell ref="F19:G20"/>
    <mergeCell ref="H19:I20"/>
    <mergeCell ref="J19:K20"/>
    <mergeCell ref="L19:M20"/>
    <mergeCell ref="N19:O20"/>
    <mergeCell ref="AF17:AG17"/>
    <mergeCell ref="AH17:AI17"/>
    <mergeCell ref="P18:T18"/>
    <mergeCell ref="U18:V18"/>
    <mergeCell ref="W18:X18"/>
    <mergeCell ref="Y18:Z18"/>
    <mergeCell ref="AA18:AB18"/>
    <mergeCell ref="AD18:AE18"/>
    <mergeCell ref="AF18:AG18"/>
    <mergeCell ref="AH18:AI18"/>
    <mergeCell ref="P17:T17"/>
    <mergeCell ref="U17:V17"/>
    <mergeCell ref="W17:X17"/>
    <mergeCell ref="Y17:Z17"/>
    <mergeCell ref="AA17:AB17"/>
    <mergeCell ref="AD17:AE17"/>
    <mergeCell ref="A17:E18"/>
    <mergeCell ref="F17:G18"/>
    <mergeCell ref="H17:I18"/>
    <mergeCell ref="J17:K18"/>
    <mergeCell ref="L17:M18"/>
    <mergeCell ref="N17:O18"/>
    <mergeCell ref="AF15:AG15"/>
    <mergeCell ref="AH15:AI15"/>
    <mergeCell ref="P16:T16"/>
    <mergeCell ref="U16:V16"/>
    <mergeCell ref="W16:X16"/>
    <mergeCell ref="Y16:Z16"/>
    <mergeCell ref="AA16:AB16"/>
    <mergeCell ref="AD16:AE16"/>
    <mergeCell ref="AF16:AG16"/>
    <mergeCell ref="AH16:AI16"/>
    <mergeCell ref="P15:T15"/>
    <mergeCell ref="U15:V15"/>
    <mergeCell ref="W15:X15"/>
    <mergeCell ref="Y15:Z15"/>
    <mergeCell ref="AA15:AB15"/>
    <mergeCell ref="AD15:AE15"/>
    <mergeCell ref="A15:E16"/>
    <mergeCell ref="F15:G16"/>
    <mergeCell ref="H15:I16"/>
    <mergeCell ref="J15:K16"/>
    <mergeCell ref="L15:M16"/>
    <mergeCell ref="N15:O16"/>
    <mergeCell ref="AH13:AI13"/>
    <mergeCell ref="P14:T14"/>
    <mergeCell ref="U14:V14"/>
    <mergeCell ref="W14:X14"/>
    <mergeCell ref="Y14:Z14"/>
    <mergeCell ref="AA14:AB14"/>
    <mergeCell ref="AD14:AE14"/>
    <mergeCell ref="AF14:AG14"/>
    <mergeCell ref="AH14:AI14"/>
    <mergeCell ref="U13:V13"/>
    <mergeCell ref="W13:X13"/>
    <mergeCell ref="Y13:Z13"/>
    <mergeCell ref="AA13:AB13"/>
    <mergeCell ref="AD13:AE13"/>
    <mergeCell ref="AF13:AG13"/>
    <mergeCell ref="Y12:Z12"/>
    <mergeCell ref="AA12:AB12"/>
    <mergeCell ref="AD12:AE12"/>
    <mergeCell ref="AF12:AG12"/>
    <mergeCell ref="AH12:AI12"/>
    <mergeCell ref="A13:E14"/>
    <mergeCell ref="F13:G14"/>
    <mergeCell ref="H13:I14"/>
    <mergeCell ref="J13:K14"/>
    <mergeCell ref="L13:M14"/>
    <mergeCell ref="N13:O14"/>
    <mergeCell ref="P13:T13"/>
    <mergeCell ref="AH10:AI10"/>
    <mergeCell ref="U10:V10"/>
    <mergeCell ref="W10:X10"/>
    <mergeCell ref="Y10:Z10"/>
    <mergeCell ref="A11:E12"/>
    <mergeCell ref="F11:G12"/>
    <mergeCell ref="H11:I12"/>
    <mergeCell ref="J11:K12"/>
    <mergeCell ref="L11:M12"/>
    <mergeCell ref="N11:O12"/>
    <mergeCell ref="P11:T11"/>
    <mergeCell ref="U11:V11"/>
    <mergeCell ref="W11:X11"/>
    <mergeCell ref="AA10:AB10"/>
    <mergeCell ref="AD10:AE10"/>
    <mergeCell ref="AF10:AG10"/>
    <mergeCell ref="Y11:Z11"/>
    <mergeCell ref="AA11:AB11"/>
    <mergeCell ref="AD11:AE11"/>
    <mergeCell ref="AF11:AG11"/>
    <mergeCell ref="AH11:AI11"/>
    <mergeCell ref="P12:T12"/>
    <mergeCell ref="U12:V12"/>
    <mergeCell ref="W12:X12"/>
    <mergeCell ref="H9:I9"/>
    <mergeCell ref="J9:K9"/>
    <mergeCell ref="L9:M9"/>
    <mergeCell ref="N9:O9"/>
    <mergeCell ref="A7:E9"/>
    <mergeCell ref="F7:K8"/>
    <mergeCell ref="L7:O8"/>
    <mergeCell ref="P7:AI7"/>
    <mergeCell ref="P8:T9"/>
    <mergeCell ref="U8:X8"/>
    <mergeCell ref="Y8:AC8"/>
    <mergeCell ref="AD8:AE9"/>
    <mergeCell ref="W38:AB38"/>
    <mergeCell ref="N38:T38"/>
    <mergeCell ref="AF8:AG9"/>
    <mergeCell ref="AH8:AI9"/>
    <mergeCell ref="A1:AI1"/>
    <mergeCell ref="A2:AA2"/>
    <mergeCell ref="AC2:AF6"/>
    <mergeCell ref="AG2:AI5"/>
    <mergeCell ref="A3:AA3"/>
    <mergeCell ref="A4:N4"/>
    <mergeCell ref="O4:AA4"/>
    <mergeCell ref="A6:AA6"/>
    <mergeCell ref="W9:X9"/>
    <mergeCell ref="Y9:Z9"/>
    <mergeCell ref="AA9:AB9"/>
    <mergeCell ref="U9:V9"/>
    <mergeCell ref="A10:E10"/>
    <mergeCell ref="F10:G10"/>
    <mergeCell ref="H10:I10"/>
    <mergeCell ref="J10:K10"/>
    <mergeCell ref="L10:M10"/>
    <mergeCell ref="N10:O10"/>
    <mergeCell ref="P10:T10"/>
    <mergeCell ref="F9:G9"/>
  </mergeCells>
  <pageMargins left="0.7" right="0.7" top="0.75" bottom="0.75" header="0.3" footer="0.3"/>
  <pageSetup paperSize="9" scale="43" orientation="landscape" horizontalDpi="360" verticalDpi="360" r:id="rId1"/>
  <rowBreaks count="1" manualBreakCount="1">
    <brk id="22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 ОТЧЕТ</vt:lpstr>
      <vt:lpstr>РАСЧЕТЫ</vt:lpstr>
      <vt:lpstr>Отчеты 1-4 раздел</vt:lpstr>
      <vt:lpstr>РАСЧЕТЫ ДО</vt:lpstr>
      <vt:lpstr>Раздел 5</vt:lpstr>
      <vt:lpstr>'Отчеты 1-4 раздел'!Область_печати</vt:lpstr>
      <vt:lpstr>'Раздел 5'!Область_печати</vt:lpstr>
      <vt:lpstr>'Титул ОТЧЕТ'!Область_печати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СВ</cp:lastModifiedBy>
  <cp:lastPrinted>2023-10-30T14:30:03Z</cp:lastPrinted>
  <dcterms:created xsi:type="dcterms:W3CDTF">2020-11-02T06:12:58Z</dcterms:created>
  <dcterms:modified xsi:type="dcterms:W3CDTF">2025-01-24T09:15:51Z</dcterms:modified>
</cp:coreProperties>
</file>